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D:\Doc CAPACITACIONES\8 LABORAL\GRATIFICACIONES\"/>
    </mc:Choice>
  </mc:AlternateContent>
  <xr:revisionPtr revIDLastSave="0" documentId="13_ncr:1_{F6805D22-D9F0-453B-BBBE-F9F825E0F8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RATIF 15.07.2X - PEQUEÑA" sheetId="2" r:id="rId1"/>
  </sheets>
  <definedNames>
    <definedName name="datosener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2">
      <go:sheetsCustomData xmlns:go="http://customooxmlschemas.google.com/" r:id="rId9" roundtripDataChecksum="GC5AtptVVhaa8Y7J1z4Cpg0H0fk16BQ2m88BIJfnJSA="/>
    </ext>
  </extLst>
</workbook>
</file>

<file path=xl/calcChain.xml><?xml version="1.0" encoding="utf-8"?>
<calcChain xmlns="http://schemas.openxmlformats.org/spreadsheetml/2006/main">
  <c r="L8" i="2" l="1"/>
  <c r="L9" i="2"/>
  <c r="L10" i="2"/>
  <c r="M10" i="2" s="1"/>
  <c r="L11" i="2"/>
  <c r="L12" i="2"/>
  <c r="L13" i="2"/>
  <c r="L14" i="2"/>
  <c r="L15" i="2"/>
  <c r="L7" i="2"/>
  <c r="K7" i="2"/>
  <c r="M9" i="2"/>
  <c r="M11" i="2"/>
  <c r="M12" i="2"/>
  <c r="M13" i="2"/>
  <c r="M14" i="2"/>
  <c r="M15" i="2"/>
  <c r="M8" i="2"/>
  <c r="P50" i="2"/>
  <c r="J50" i="2"/>
  <c r="J49" i="2"/>
  <c r="J48" i="2"/>
  <c r="P47" i="2"/>
  <c r="J47" i="2"/>
  <c r="P46" i="2"/>
  <c r="J46" i="2"/>
  <c r="J45" i="2"/>
  <c r="J44" i="2"/>
  <c r="N43" i="2"/>
  <c r="J43" i="2"/>
  <c r="O42" i="2"/>
  <c r="J42" i="2"/>
  <c r="J39" i="2"/>
  <c r="J38" i="2"/>
  <c r="J37" i="2"/>
  <c r="J36" i="2"/>
  <c r="J35" i="2"/>
  <c r="J34" i="2"/>
  <c r="J33" i="2"/>
  <c r="J32" i="2"/>
  <c r="J31" i="2"/>
  <c r="J27" i="2"/>
  <c r="J26" i="2"/>
  <c r="J25" i="2"/>
  <c r="J24" i="2"/>
  <c r="J23" i="2"/>
  <c r="J28" i="2" s="1"/>
  <c r="J18" i="2"/>
  <c r="I18" i="2"/>
  <c r="H18" i="2"/>
  <c r="G18" i="2"/>
  <c r="O15" i="2"/>
  <c r="K15" i="2"/>
  <c r="O14" i="2"/>
  <c r="K14" i="2"/>
  <c r="O13" i="2"/>
  <c r="K13" i="2"/>
  <c r="O12" i="2"/>
  <c r="K12" i="2"/>
  <c r="O11" i="2"/>
  <c r="K11" i="2"/>
  <c r="O10" i="2"/>
  <c r="K10" i="2"/>
  <c r="O9" i="2"/>
  <c r="K9" i="2"/>
  <c r="O8" i="2"/>
  <c r="K8" i="2"/>
  <c r="P48" i="2" l="1"/>
  <c r="P51" i="2" s="1"/>
  <c r="R14" i="2"/>
  <c r="N14" i="2"/>
  <c r="P14" i="2" s="1"/>
  <c r="Q14" i="2" s="1"/>
  <c r="R9" i="2"/>
  <c r="N9" i="2"/>
  <c r="P9" i="2" s="1"/>
  <c r="Q9" i="2" s="1"/>
  <c r="R12" i="2"/>
  <c r="R15" i="2"/>
  <c r="N15" i="2"/>
  <c r="P15" i="2" s="1"/>
  <c r="Q15" i="2" s="1"/>
  <c r="R10" i="2"/>
  <c r="N10" i="2"/>
  <c r="P10" i="2" s="1"/>
  <c r="Q10" i="2" s="1"/>
  <c r="R11" i="2"/>
  <c r="N11" i="2"/>
  <c r="P11" i="2" s="1"/>
  <c r="Q11" i="2" s="1"/>
  <c r="K18" i="2"/>
  <c r="R13" i="2"/>
  <c r="R8" i="2"/>
  <c r="N8" i="2"/>
  <c r="P8" i="2" s="1"/>
  <c r="Q8" i="2" s="1"/>
  <c r="M18" i="2" l="1"/>
  <c r="N7" i="2"/>
  <c r="L18" i="2"/>
  <c r="N12" i="2"/>
  <c r="P12" i="2" s="1"/>
  <c r="Q12" i="2" s="1"/>
  <c r="N13" i="2"/>
  <c r="P13" i="2" s="1"/>
  <c r="Q13" i="2" s="1"/>
  <c r="N18" i="2" l="1"/>
</calcChain>
</file>

<file path=xl/sharedStrings.xml><?xml version="1.0" encoding="utf-8"?>
<sst xmlns="http://schemas.openxmlformats.org/spreadsheetml/2006/main" count="110" uniqueCount="62">
  <si>
    <t>RAZON SOCIAL: EMPRESA DE PRUEBA SAC</t>
  </si>
  <si>
    <t>REGIMEN LABORAL: DECRETO SUPREMO Nº 013-2013-PRODUCE (28-12-2013) - PEQUEÑA EMPRESA</t>
  </si>
  <si>
    <t>Nº</t>
  </si>
  <si>
    <t>TRABAJADOR 1 - VENDEDOR</t>
  </si>
  <si>
    <t>DNI00000</t>
  </si>
  <si>
    <t>VENTAS</t>
  </si>
  <si>
    <t>TRABAJADOR 2 - VENDEDOR</t>
  </si>
  <si>
    <t>DNI00001</t>
  </si>
  <si>
    <t>TRABAJADOR 3 - LOGISTICA</t>
  </si>
  <si>
    <t>DNI00002</t>
  </si>
  <si>
    <t>LOGISTICA</t>
  </si>
  <si>
    <t>TRABAJADOR 4 - VENDEDOR</t>
  </si>
  <si>
    <t>DNI00003</t>
  </si>
  <si>
    <t>TRABAJADOR 5 - ADMINISTRACION</t>
  </si>
  <si>
    <t>DNI00004</t>
  </si>
  <si>
    <t>ADMINISTRACION</t>
  </si>
  <si>
    <t>TRABAJADOR 6 - VENDEDOR</t>
  </si>
  <si>
    <t>DNI00005</t>
  </si>
  <si>
    <t>TRABAJADOR 7 - ADMINISTRACION</t>
  </si>
  <si>
    <t>DNI00006</t>
  </si>
  <si>
    <t>TRABAJADOR 8- VENDEDOR</t>
  </si>
  <si>
    <t>DNI00007</t>
  </si>
  <si>
    <t>TRABAJADOR 9 - ADMINISTRACION</t>
  </si>
  <si>
    <t>DNI00008</t>
  </si>
  <si>
    <t>DNI</t>
  </si>
  <si>
    <t>NOMBRES Y APELLIDOS</t>
  </si>
  <si>
    <t>CC</t>
  </si>
  <si>
    <t>FECHA INGRESO</t>
  </si>
  <si>
    <t>PERIODO COMPUTABLE</t>
  </si>
  <si>
    <t>SUELDO 
 BASICO</t>
  </si>
  <si>
    <t>ASIG. 
 FAMILIAR</t>
  </si>
  <si>
    <t>PROMEDIO DE COMISIONES</t>
  </si>
  <si>
    <t>PROMEDIO DE HORAS EXTRAS</t>
  </si>
  <si>
    <t>GRATIFICACION PROPORCIONAL</t>
  </si>
  <si>
    <t>50% GRATIFICACION PROPORCIONAL (MYPE)</t>
  </si>
  <si>
    <t>BONIFICACION ESSALUD 9%</t>
  </si>
  <si>
    <t>TOTAL GRATIFICACION A PAGAR</t>
  </si>
  <si>
    <t>NO CUMPLE EL PERIODO A PAGAR</t>
  </si>
  <si>
    <t>5 Meses + 20 dias</t>
  </si>
  <si>
    <t>TOTAL GENERAL</t>
  </si>
  <si>
    <t>DETALLE DE COMISIONES</t>
  </si>
  <si>
    <t>PROMEDIO</t>
  </si>
  <si>
    <t>NO APLICA - CONTRATADO FUERA DEL PERIODO A PAGAR ENE-JUN 2024</t>
  </si>
  <si>
    <t>REMUNERACION VARIABLE - NO REGULAR</t>
  </si>
  <si>
    <t>REMUNERACION VARIABLE - REGULAR</t>
  </si>
  <si>
    <t>DETALLE DE HORAS EXTRAS</t>
  </si>
  <si>
    <t>NO TIENE</t>
  </si>
  <si>
    <t>RECORD DE INASISTENCIAS INJUSTIFICADAS, LICENCIAS SIN GOCE, OTROS</t>
  </si>
  <si>
    <t>SUMA TOTAL</t>
  </si>
  <si>
    <t xml:space="preserve">CALCULO DE </t>
  </si>
  <si>
    <t>REM. COMPUTABLE</t>
  </si>
  <si>
    <t>Descuento por Faltas Injustificadas</t>
  </si>
  <si>
    <t>Meses : RC / 6 X 5 =</t>
  </si>
  <si>
    <t>Días: RC /6 /30 x 20 =</t>
  </si>
  <si>
    <t>REMUNERAC. COMPUTABLE</t>
  </si>
  <si>
    <t>R.C.= REMUNERACION COMPUTABLE</t>
  </si>
  <si>
    <t>DESCUENTO POR 10 DIAS</t>
  </si>
  <si>
    <t>Gratificaciónes</t>
  </si>
  <si>
    <t>La gratificación o/ trunca/ se calcula en base a los meses calendarios completos . Esto significa un trabajador que ingresa a laborar desde el primer día del mes hasta el último día del mes.</t>
  </si>
  <si>
    <t>Por otra parte, los días que no se consideran tiempo efectivamente laborado se deducirán a razón de un treintavo.</t>
  </si>
  <si>
    <t>PERIODO: 01/01/202X A 30/06/202X</t>
  </si>
  <si>
    <t>PLANILLA GRATIFICACION: PAGO FCH MAXIMA 15/07/202X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</si>
</sst>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6" formatCode="d/m/yyyy"/>
    <numFmt numFmtId="172" formatCode="mmmm\-yyyy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rgb="FF0000FF"/>
      <name val="Calibri"/>
      <family val="2"/>
    </font>
    <font>
      <b/>
      <sz val="11"/>
      <color rgb="FF006100"/>
      <name val="Calibri"/>
      <family val="2"/>
    </font>
    <font>
      <sz val="11"/>
      <color rgb="FFFF0000"/>
      <name val="Calibri"/>
      <family val="2"/>
    </font>
    <font>
      <b/>
      <sz val="11"/>
      <color rgb="FF9900FF"/>
      <name val="Calibri"/>
      <family val="2"/>
    </font>
    <font>
      <sz val="11"/>
      <color rgb="FF999999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6100"/>
      <name val="Calibri"/>
      <family val="2"/>
    </font>
    <font>
      <sz val="11"/>
      <color rgb="FF980000"/>
      <name val="Calibri"/>
      <family val="2"/>
    </font>
    <font>
      <sz val="11"/>
      <color theme="1"/>
      <name val="Calibri"/>
      <scheme val="minor"/>
    </font>
    <font>
      <b/>
      <sz val="11"/>
      <color theme="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00FF"/>
      </patternFill>
    </fill>
    <fill>
      <patternFill patternType="solid">
        <fgColor theme="0"/>
        <bgColor rgb="FF00FFFF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FFFF00"/>
      </patternFill>
    </fill>
    <fill>
      <patternFill patternType="solid">
        <fgColor rgb="FF0070C0"/>
        <bgColor rgb="FF0000FF"/>
      </patternFill>
    </fill>
    <fill>
      <patternFill patternType="solid">
        <fgColor rgb="FF0070C0"/>
        <bgColor rgb="FF980000"/>
      </patternFill>
    </fill>
    <fill>
      <patternFill patternType="solid">
        <fgColor rgb="FF0070C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15" fillId="0" borderId="0" applyFont="0" applyFill="0" applyBorder="0" applyAlignment="0" applyProtection="0"/>
  </cellStyleXfs>
  <cellXfs count="69">
    <xf numFmtId="0" fontId="0" fillId="0" borderId="0" xfId="0"/>
    <xf numFmtId="49" fontId="5" fillId="2" borderId="4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6" fontId="11" fillId="2" borderId="3" xfId="0" applyNumberFormat="1" applyFont="1" applyFill="1" applyBorder="1" applyAlignment="1">
      <alignment horizontal="center"/>
    </xf>
    <xf numFmtId="0" fontId="3" fillId="3" borderId="0" xfId="0" applyFont="1" applyFill="1"/>
    <xf numFmtId="0" fontId="1" fillId="3" borderId="0" xfId="0" applyFont="1" applyFill="1"/>
    <xf numFmtId="0" fontId="5" fillId="3" borderId="0" xfId="0" applyFont="1" applyFill="1"/>
    <xf numFmtId="0" fontId="1" fillId="3" borderId="0" xfId="0" applyFont="1" applyFill="1"/>
    <xf numFmtId="0" fontId="3" fillId="3" borderId="0" xfId="0" applyFont="1" applyFill="1"/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wrapText="1"/>
    </xf>
    <xf numFmtId="0" fontId="1" fillId="3" borderId="0" xfId="0" applyFont="1" applyFill="1" applyAlignment="1">
      <alignment wrapText="1"/>
    </xf>
    <xf numFmtId="0" fontId="5" fillId="3" borderId="4" xfId="0" applyFont="1" applyFill="1" applyBorder="1"/>
    <xf numFmtId="49" fontId="5" fillId="3" borderId="4" xfId="0" applyNumberFormat="1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/>
    </xf>
    <xf numFmtId="0" fontId="7" fillId="5" borderId="4" xfId="0" applyFont="1" applyFill="1" applyBorder="1"/>
    <xf numFmtId="166" fontId="8" fillId="5" borderId="4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/>
    </xf>
    <xf numFmtId="0" fontId="8" fillId="3" borderId="0" xfId="0" applyFont="1" applyFill="1"/>
    <xf numFmtId="0" fontId="9" fillId="5" borderId="4" xfId="0" applyFont="1" applyFill="1" applyBorder="1"/>
    <xf numFmtId="166" fontId="5" fillId="5" borderId="4" xfId="0" applyNumberFormat="1" applyFont="1" applyFill="1" applyBorder="1" applyAlignment="1">
      <alignment horizontal="center" vertical="center"/>
    </xf>
    <xf numFmtId="4" fontId="10" fillId="3" borderId="0" xfId="0" applyNumberFormat="1" applyFont="1" applyFill="1"/>
    <xf numFmtId="0" fontId="6" fillId="5" borderId="4" xfId="0" applyFont="1" applyFill="1" applyBorder="1"/>
    <xf numFmtId="166" fontId="5" fillId="5" borderId="4" xfId="0" applyNumberFormat="1" applyFont="1" applyFill="1" applyBorder="1" applyAlignment="1">
      <alignment horizontal="center"/>
    </xf>
    <xf numFmtId="0" fontId="5" fillId="6" borderId="4" xfId="0" applyFont="1" applyFill="1" applyBorder="1" applyAlignment="1">
      <alignment horizontal="left" vertical="center"/>
    </xf>
    <xf numFmtId="166" fontId="5" fillId="5" borderId="3" xfId="0" applyNumberFormat="1" applyFont="1" applyFill="1" applyBorder="1" applyAlignment="1">
      <alignment horizontal="center" vertical="center"/>
    </xf>
    <xf numFmtId="0" fontId="13" fillId="3" borderId="4" xfId="0" applyFont="1" applyFill="1" applyBorder="1"/>
    <xf numFmtId="0" fontId="11" fillId="3" borderId="4" xfId="0" applyFont="1" applyFill="1" applyBorder="1"/>
    <xf numFmtId="0" fontId="5" fillId="5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/>
    <xf numFmtId="0" fontId="5" fillId="3" borderId="0" xfId="0" applyFont="1" applyFill="1" applyAlignment="1">
      <alignment horizontal="right"/>
    </xf>
    <xf numFmtId="0" fontId="3" fillId="3" borderId="0" xfId="0" applyFont="1" applyFill="1" applyAlignment="1">
      <alignment horizontal="left" wrapText="1"/>
    </xf>
    <xf numFmtId="0" fontId="3" fillId="3" borderId="0" xfId="0" applyFont="1" applyFill="1" applyAlignment="1">
      <alignment horizontal="left"/>
    </xf>
    <xf numFmtId="0" fontId="14" fillId="3" borderId="0" xfId="0" applyFont="1" applyFill="1"/>
    <xf numFmtId="0" fontId="3" fillId="3" borderId="0" xfId="0" applyFont="1" applyFill="1" applyAlignment="1">
      <alignment horizontal="center" wrapText="1"/>
    </xf>
    <xf numFmtId="0" fontId="3" fillId="3" borderId="6" xfId="0" applyFont="1" applyFill="1" applyBorder="1"/>
    <xf numFmtId="0" fontId="5" fillId="3" borderId="5" xfId="0" applyFont="1" applyFill="1" applyBorder="1"/>
    <xf numFmtId="0" fontId="5" fillId="3" borderId="7" xfId="0" applyFont="1" applyFill="1" applyBorder="1"/>
    <xf numFmtId="4" fontId="5" fillId="3" borderId="8" xfId="0" applyNumberFormat="1" applyFont="1" applyFill="1" applyBorder="1"/>
    <xf numFmtId="4" fontId="5" fillId="3" borderId="0" xfId="0" applyNumberFormat="1" applyFont="1" applyFill="1"/>
    <xf numFmtId="0" fontId="5" fillId="3" borderId="9" xfId="0" applyFont="1" applyFill="1" applyBorder="1"/>
    <xf numFmtId="0" fontId="5" fillId="3" borderId="8" xfId="0" applyFont="1" applyFill="1" applyBorder="1"/>
    <xf numFmtId="2" fontId="5" fillId="3" borderId="0" xfId="0" applyNumberFormat="1" applyFont="1" applyFill="1"/>
    <xf numFmtId="0" fontId="5" fillId="3" borderId="10" xfId="0" applyFont="1" applyFill="1" applyBorder="1"/>
    <xf numFmtId="0" fontId="5" fillId="3" borderId="11" xfId="0" applyFont="1" applyFill="1" applyBorder="1"/>
    <xf numFmtId="2" fontId="3" fillId="3" borderId="2" xfId="0" applyNumberFormat="1" applyFont="1" applyFill="1" applyBorder="1"/>
    <xf numFmtId="0" fontId="5" fillId="3" borderId="12" xfId="0" applyFont="1" applyFill="1" applyBorder="1"/>
    <xf numFmtId="0" fontId="16" fillId="8" borderId="4" xfId="0" applyFont="1" applyFill="1" applyBorder="1" applyAlignment="1">
      <alignment horizontal="center" vertical="center" wrapText="1"/>
    </xf>
    <xf numFmtId="0" fontId="16" fillId="9" borderId="4" xfId="0" applyFont="1" applyFill="1" applyBorder="1" applyAlignment="1">
      <alignment horizontal="center" vertical="center" wrapText="1"/>
    </xf>
    <xf numFmtId="0" fontId="16" fillId="10" borderId="4" xfId="0" applyFont="1" applyFill="1" applyBorder="1" applyAlignment="1">
      <alignment horizontal="center" vertical="center" wrapText="1"/>
    </xf>
    <xf numFmtId="172" fontId="16" fillId="8" borderId="4" xfId="0" applyNumberFormat="1" applyFont="1" applyFill="1" applyBorder="1" applyAlignment="1">
      <alignment horizontal="center" vertical="center" wrapText="1"/>
    </xf>
    <xf numFmtId="172" fontId="16" fillId="12" borderId="4" xfId="0" applyNumberFormat="1" applyFont="1" applyFill="1" applyBorder="1" applyAlignment="1">
      <alignment horizontal="center" vertical="center" wrapText="1"/>
    </xf>
    <xf numFmtId="0" fontId="16" fillId="11" borderId="4" xfId="0" applyFont="1" applyFill="1" applyBorder="1" applyAlignment="1">
      <alignment horizontal="center" vertical="center" wrapText="1"/>
    </xf>
    <xf numFmtId="43" fontId="5" fillId="3" borderId="4" xfId="1" applyFont="1" applyFill="1" applyBorder="1"/>
    <xf numFmtId="43" fontId="3" fillId="3" borderId="4" xfId="1" applyFont="1" applyFill="1" applyBorder="1"/>
    <xf numFmtId="43" fontId="5" fillId="3" borderId="0" xfId="1" applyFont="1" applyFill="1"/>
    <xf numFmtId="43" fontId="5" fillId="5" borderId="4" xfId="1" applyFont="1" applyFill="1" applyBorder="1" applyAlignment="1">
      <alignment vertical="center"/>
    </xf>
    <xf numFmtId="43" fontId="5" fillId="5" borderId="4" xfId="1" applyFont="1" applyFill="1" applyBorder="1"/>
    <xf numFmtId="43" fontId="5" fillId="5" borderId="4" xfId="1" applyFont="1" applyFill="1" applyBorder="1" applyAlignment="1">
      <alignment horizontal="right"/>
    </xf>
    <xf numFmtId="43" fontId="5" fillId="4" borderId="4" xfId="1" applyFont="1" applyFill="1" applyBorder="1" applyAlignment="1">
      <alignment horizontal="right"/>
    </xf>
    <xf numFmtId="43" fontId="5" fillId="3" borderId="4" xfId="1" applyFont="1" applyFill="1" applyBorder="1" applyAlignment="1">
      <alignment horizontal="right"/>
    </xf>
    <xf numFmtId="43" fontId="12" fillId="6" borderId="3" xfId="1" applyFont="1" applyFill="1" applyBorder="1" applyAlignment="1">
      <alignment horizontal="right"/>
    </xf>
    <xf numFmtId="43" fontId="11" fillId="5" borderId="4" xfId="1" applyFont="1" applyFill="1" applyBorder="1" applyAlignment="1">
      <alignment horizontal="right"/>
    </xf>
    <xf numFmtId="43" fontId="3" fillId="3" borderId="4" xfId="1" applyFont="1" applyFill="1" applyBorder="1" applyAlignment="1">
      <alignment horizontal="right"/>
    </xf>
    <xf numFmtId="43" fontId="3" fillId="7" borderId="4" xfId="1" applyFont="1" applyFill="1" applyBorder="1" applyAlignment="1">
      <alignment horizontal="right"/>
    </xf>
    <xf numFmtId="0" fontId="16" fillId="8" borderId="0" xfId="0" applyFont="1" applyFill="1" applyAlignment="1">
      <alignment wrapText="1"/>
    </xf>
    <xf numFmtId="0" fontId="16" fillId="8" borderId="11" xfId="0" applyFont="1" applyFill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FF00"/>
    <outlinePr summaryBelow="0" summaryRight="0"/>
  </sheetPr>
  <dimension ref="A1:AA1019"/>
  <sheetViews>
    <sheetView tabSelected="1" topLeftCell="E1" zoomScale="85" zoomScaleNormal="85" workbookViewId="0">
      <selection activeCell="L19" sqref="L19"/>
    </sheetView>
  </sheetViews>
  <sheetFormatPr baseColWidth="10" defaultColWidth="14.42578125" defaultRowHeight="15" customHeight="1" x14ac:dyDescent="0.25"/>
  <cols>
    <col min="1" max="1" width="4.85546875" style="7" customWidth="1"/>
    <col min="2" max="2" width="12.140625" style="7" customWidth="1"/>
    <col min="3" max="3" width="29.7109375" style="7" customWidth="1"/>
    <col min="4" max="4" width="15.140625" style="7" customWidth="1"/>
    <col min="5" max="5" width="14.42578125" style="7"/>
    <col min="6" max="6" width="17.5703125" style="7" customWidth="1"/>
    <col min="7" max="7" width="12.28515625" style="7" customWidth="1"/>
    <col min="8" max="8" width="11.5703125" style="7" customWidth="1"/>
    <col min="9" max="9" width="13" style="7" customWidth="1"/>
    <col min="10" max="10" width="10.42578125" style="7" customWidth="1"/>
    <col min="11" max="11" width="14.42578125" style="7"/>
    <col min="12" max="12" width="16" style="7" customWidth="1"/>
    <col min="13" max="13" width="18.7109375" style="7" customWidth="1"/>
    <col min="14" max="14" width="14.5703125" style="7" customWidth="1"/>
    <col min="15" max="15" width="33.5703125" style="7" customWidth="1"/>
    <col min="16" max="16384" width="14.42578125" style="7"/>
  </cols>
  <sheetData>
    <row r="1" spans="1:27" x14ac:dyDescent="0.25">
      <c r="A1" s="4" t="s">
        <v>0</v>
      </c>
      <c r="B1" s="5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x14ac:dyDescent="0.25">
      <c r="A2" s="4" t="s">
        <v>60</v>
      </c>
      <c r="B2" s="5"/>
      <c r="C2" s="5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x14ac:dyDescent="0.25">
      <c r="A3" s="4" t="s">
        <v>61</v>
      </c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x14ac:dyDescent="0.25">
      <c r="A4" s="8" t="s">
        <v>1</v>
      </c>
      <c r="B4" s="8"/>
      <c r="C4" s="8"/>
      <c r="D4" s="8"/>
      <c r="E4" s="8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1:27" x14ac:dyDescent="0.25">
      <c r="A5" s="6"/>
      <c r="B5" s="6"/>
      <c r="C5" s="6"/>
      <c r="D5" s="6"/>
      <c r="E5" s="6"/>
      <c r="F5" s="6"/>
      <c r="G5" s="6"/>
      <c r="H5" s="6"/>
      <c r="I5" s="6"/>
      <c r="K5" s="6"/>
      <c r="L5" s="9">
        <v>1</v>
      </c>
      <c r="M5" s="9">
        <v>2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s="11" customFormat="1" ht="44.25" customHeight="1" x14ac:dyDescent="0.25">
      <c r="A6" s="49" t="s">
        <v>2</v>
      </c>
      <c r="B6" s="49" t="s">
        <v>24</v>
      </c>
      <c r="C6" s="49" t="s">
        <v>25</v>
      </c>
      <c r="D6" s="49" t="s">
        <v>26</v>
      </c>
      <c r="E6" s="49" t="s">
        <v>27</v>
      </c>
      <c r="F6" s="50" t="s">
        <v>28</v>
      </c>
      <c r="G6" s="49" t="s">
        <v>29</v>
      </c>
      <c r="H6" s="49" t="s">
        <v>30</v>
      </c>
      <c r="I6" s="49" t="s">
        <v>31</v>
      </c>
      <c r="J6" s="49" t="s">
        <v>32</v>
      </c>
      <c r="K6" s="49" t="s">
        <v>33</v>
      </c>
      <c r="L6" s="51" t="s">
        <v>34</v>
      </c>
      <c r="M6" s="49" t="s">
        <v>35</v>
      </c>
      <c r="N6" s="50" t="s">
        <v>36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15.75" x14ac:dyDescent="0.25">
      <c r="A7" s="12">
        <v>1</v>
      </c>
      <c r="B7" s="13" t="s">
        <v>4</v>
      </c>
      <c r="C7" s="14" t="s">
        <v>3</v>
      </c>
      <c r="D7" s="15" t="s">
        <v>5</v>
      </c>
      <c r="E7" s="16">
        <v>45839</v>
      </c>
      <c r="F7" s="17">
        <v>0</v>
      </c>
      <c r="G7" s="58">
        <v>1025</v>
      </c>
      <c r="H7" s="59">
        <v>0</v>
      </c>
      <c r="I7" s="60">
        <v>0</v>
      </c>
      <c r="J7" s="60">
        <v>0</v>
      </c>
      <c r="K7" s="60">
        <f>SUM(G7:J7)/6*F7</f>
        <v>0</v>
      </c>
      <c r="L7" s="61">
        <f>+K7/30*15</f>
        <v>0</v>
      </c>
      <c r="M7" s="62">
        <v>0</v>
      </c>
      <c r="N7" s="62">
        <f t="shared" ref="N7:N15" si="0">L7+M7</f>
        <v>0</v>
      </c>
      <c r="O7" s="18" t="s">
        <v>37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1:27" ht="15.75" x14ac:dyDescent="0.25">
      <c r="A8" s="12">
        <v>2</v>
      </c>
      <c r="B8" s="13" t="s">
        <v>7</v>
      </c>
      <c r="C8" s="14" t="s">
        <v>6</v>
      </c>
      <c r="D8" s="19" t="s">
        <v>5</v>
      </c>
      <c r="E8" s="20">
        <v>44896</v>
      </c>
      <c r="F8" s="17">
        <v>6</v>
      </c>
      <c r="G8" s="58">
        <v>1025</v>
      </c>
      <c r="H8" s="60">
        <v>0</v>
      </c>
      <c r="I8" s="60">
        <v>143.33333333333334</v>
      </c>
      <c r="J8" s="60"/>
      <c r="K8" s="60">
        <f t="shared" ref="K7:K10" si="1">SUM(G8:J8)/6*F8</f>
        <v>1168.3333333333333</v>
      </c>
      <c r="L8" s="61">
        <f t="shared" ref="L8:L15" si="2">+K8/30*15</f>
        <v>584.16666666666663</v>
      </c>
      <c r="M8" s="62">
        <f>IF(L8&lt;0,0,L8*9%)</f>
        <v>52.574999999999996</v>
      </c>
      <c r="N8" s="62">
        <f t="shared" si="0"/>
        <v>636.74166666666667</v>
      </c>
      <c r="O8" s="21">
        <f t="shared" ref="O8:O15" si="3">G8/2</f>
        <v>512.5</v>
      </c>
      <c r="P8" s="21">
        <f t="shared" ref="P8:P15" si="4">N8-M8-O8</f>
        <v>71.666666666666629</v>
      </c>
      <c r="Q8" s="21">
        <f t="shared" ref="Q8:Q15" si="5">(P8*2)-I8-J8</f>
        <v>-8.5265128291212022E-14</v>
      </c>
      <c r="R8" s="6">
        <f t="shared" ref="R8:R15" si="6">L8/K8</f>
        <v>0.5</v>
      </c>
      <c r="S8" s="6"/>
      <c r="T8" s="6"/>
      <c r="U8" s="6"/>
      <c r="V8" s="6"/>
      <c r="W8" s="6"/>
      <c r="X8" s="6"/>
      <c r="Y8" s="6"/>
      <c r="Z8" s="6"/>
      <c r="AA8" s="6"/>
    </row>
    <row r="9" spans="1:27" ht="15.75" x14ac:dyDescent="0.25">
      <c r="A9" s="12">
        <v>3</v>
      </c>
      <c r="B9" s="1" t="s">
        <v>9</v>
      </c>
      <c r="C9" s="14" t="s">
        <v>8</v>
      </c>
      <c r="D9" s="15" t="s">
        <v>10</v>
      </c>
      <c r="E9" s="2">
        <v>44652</v>
      </c>
      <c r="F9" s="17">
        <v>6</v>
      </c>
      <c r="G9" s="58">
        <v>1698.76</v>
      </c>
      <c r="H9" s="59">
        <v>0</v>
      </c>
      <c r="I9" s="60">
        <v>0</v>
      </c>
      <c r="J9" s="60">
        <v>22.5</v>
      </c>
      <c r="K9" s="60">
        <f t="shared" si="1"/>
        <v>1721.26</v>
      </c>
      <c r="L9" s="61">
        <f t="shared" si="2"/>
        <v>860.63</v>
      </c>
      <c r="M9" s="62">
        <f t="shared" ref="M9:M15" si="7">IF(L9&lt;0,0,L9*9%)</f>
        <v>77.456699999999998</v>
      </c>
      <c r="N9" s="62">
        <f t="shared" si="0"/>
        <v>938.08669999999995</v>
      </c>
      <c r="O9" s="21">
        <f t="shared" si="3"/>
        <v>849.38</v>
      </c>
      <c r="P9" s="21">
        <f t="shared" si="4"/>
        <v>11.25</v>
      </c>
      <c r="Q9" s="21">
        <f t="shared" si="5"/>
        <v>0</v>
      </c>
      <c r="R9" s="6">
        <f t="shared" si="6"/>
        <v>0.5</v>
      </c>
      <c r="S9" s="6"/>
      <c r="T9" s="6"/>
      <c r="U9" s="6"/>
      <c r="V9" s="6"/>
      <c r="W9" s="6"/>
      <c r="X9" s="6"/>
      <c r="Y9" s="6"/>
      <c r="Z9" s="6"/>
      <c r="AA9" s="6"/>
    </row>
    <row r="10" spans="1:27" ht="15.75" x14ac:dyDescent="0.25">
      <c r="A10" s="12">
        <v>4</v>
      </c>
      <c r="B10" s="1" t="s">
        <v>12</v>
      </c>
      <c r="C10" s="14" t="s">
        <v>11</v>
      </c>
      <c r="D10" s="22" t="s">
        <v>5</v>
      </c>
      <c r="E10" s="23">
        <v>45108</v>
      </c>
      <c r="F10" s="17">
        <v>6</v>
      </c>
      <c r="G10" s="58">
        <v>1025</v>
      </c>
      <c r="H10" s="60">
        <v>0</v>
      </c>
      <c r="I10" s="60">
        <v>379.16666666666669</v>
      </c>
      <c r="J10" s="60"/>
      <c r="K10" s="60">
        <f t="shared" si="1"/>
        <v>1404.1666666666667</v>
      </c>
      <c r="L10" s="61">
        <f t="shared" si="2"/>
        <v>702.08333333333337</v>
      </c>
      <c r="M10" s="62">
        <f t="shared" si="7"/>
        <v>63.1875</v>
      </c>
      <c r="N10" s="62">
        <f t="shared" si="0"/>
        <v>765.27083333333337</v>
      </c>
      <c r="O10" s="21">
        <f t="shared" si="3"/>
        <v>512.5</v>
      </c>
      <c r="P10" s="21">
        <f t="shared" si="4"/>
        <v>189.58333333333337</v>
      </c>
      <c r="Q10" s="21">
        <f t="shared" si="5"/>
        <v>5.6843418860808015E-14</v>
      </c>
      <c r="R10" s="6">
        <f t="shared" si="6"/>
        <v>0.5</v>
      </c>
      <c r="S10" s="6"/>
      <c r="T10" s="6"/>
      <c r="U10" s="6"/>
      <c r="V10" s="6"/>
      <c r="W10" s="6"/>
      <c r="X10" s="6"/>
      <c r="Y10" s="6"/>
      <c r="Z10" s="6"/>
      <c r="AA10" s="6"/>
    </row>
    <row r="11" spans="1:27" ht="15.75" x14ac:dyDescent="0.25">
      <c r="A11" s="12">
        <v>5</v>
      </c>
      <c r="B11" s="13" t="s">
        <v>14</v>
      </c>
      <c r="C11" s="24" t="s">
        <v>13</v>
      </c>
      <c r="D11" s="15" t="s">
        <v>15</v>
      </c>
      <c r="E11" s="3">
        <v>44834</v>
      </c>
      <c r="F11" s="17" t="s">
        <v>38</v>
      </c>
      <c r="G11" s="63">
        <v>1285.5494444444446</v>
      </c>
      <c r="H11" s="60">
        <v>0</v>
      </c>
      <c r="I11" s="60"/>
      <c r="J11" s="60"/>
      <c r="K11" s="60">
        <f>G11</f>
        <v>1285.5494444444446</v>
      </c>
      <c r="L11" s="61">
        <f t="shared" si="2"/>
        <v>642.77472222222229</v>
      </c>
      <c r="M11" s="62">
        <f t="shared" si="7"/>
        <v>57.849725000000007</v>
      </c>
      <c r="N11" s="62">
        <f t="shared" si="0"/>
        <v>700.62444722222233</v>
      </c>
      <c r="O11" s="21">
        <f t="shared" si="3"/>
        <v>642.77472222222229</v>
      </c>
      <c r="P11" s="21">
        <f t="shared" si="4"/>
        <v>0</v>
      </c>
      <c r="Q11" s="21">
        <f t="shared" si="5"/>
        <v>0</v>
      </c>
      <c r="R11" s="6">
        <f t="shared" si="6"/>
        <v>0.5</v>
      </c>
      <c r="S11" s="6"/>
      <c r="T11" s="6"/>
      <c r="U11" s="6"/>
      <c r="V11" s="6"/>
      <c r="W11" s="6"/>
      <c r="X11" s="6"/>
      <c r="Y11" s="6"/>
      <c r="Z11" s="6"/>
      <c r="AA11" s="6"/>
    </row>
    <row r="12" spans="1:27" ht="15.75" x14ac:dyDescent="0.25">
      <c r="A12" s="12">
        <v>6</v>
      </c>
      <c r="B12" s="13" t="s">
        <v>17</v>
      </c>
      <c r="C12" s="14" t="s">
        <v>16</v>
      </c>
      <c r="D12" s="22" t="s">
        <v>5</v>
      </c>
      <c r="E12" s="25">
        <v>45108</v>
      </c>
      <c r="F12" s="17">
        <v>6</v>
      </c>
      <c r="G12" s="58">
        <v>1025</v>
      </c>
      <c r="H12" s="59">
        <v>0</v>
      </c>
      <c r="I12" s="60">
        <v>516.66666666666663</v>
      </c>
      <c r="J12" s="60"/>
      <c r="K12" s="60">
        <f t="shared" ref="K12:K15" si="8">SUM(G12:J12)/6*F12</f>
        <v>1541.6666666666665</v>
      </c>
      <c r="L12" s="61">
        <f t="shared" si="2"/>
        <v>770.83333333333326</v>
      </c>
      <c r="M12" s="62">
        <f t="shared" si="7"/>
        <v>69.374999999999986</v>
      </c>
      <c r="N12" s="62">
        <f t="shared" si="0"/>
        <v>840.20833333333326</v>
      </c>
      <c r="O12" s="21">
        <f t="shared" si="3"/>
        <v>512.5</v>
      </c>
      <c r="P12" s="21">
        <f t="shared" si="4"/>
        <v>258.33333333333326</v>
      </c>
      <c r="Q12" s="21">
        <f t="shared" si="5"/>
        <v>-1.1368683772161603E-13</v>
      </c>
      <c r="R12" s="6">
        <f t="shared" si="6"/>
        <v>0.5</v>
      </c>
      <c r="S12" s="6"/>
      <c r="T12" s="6"/>
      <c r="U12" s="6"/>
      <c r="V12" s="6"/>
      <c r="W12" s="6"/>
      <c r="X12" s="6"/>
      <c r="Y12" s="6"/>
      <c r="Z12" s="6"/>
      <c r="AA12" s="6"/>
    </row>
    <row r="13" spans="1:27" ht="15.75" x14ac:dyDescent="0.25">
      <c r="A13" s="12">
        <v>7</v>
      </c>
      <c r="B13" s="1" t="s">
        <v>19</v>
      </c>
      <c r="C13" s="14" t="s">
        <v>18</v>
      </c>
      <c r="D13" s="15" t="s">
        <v>15</v>
      </c>
      <c r="E13" s="20">
        <v>43862</v>
      </c>
      <c r="F13" s="17">
        <v>6</v>
      </c>
      <c r="G13" s="58">
        <v>1500</v>
      </c>
      <c r="H13" s="60">
        <v>0</v>
      </c>
      <c r="I13" s="60"/>
      <c r="J13" s="60"/>
      <c r="K13" s="60">
        <f t="shared" si="8"/>
        <v>1500</v>
      </c>
      <c r="L13" s="61">
        <f t="shared" si="2"/>
        <v>750</v>
      </c>
      <c r="M13" s="62">
        <f t="shared" si="7"/>
        <v>67.5</v>
      </c>
      <c r="N13" s="62">
        <f t="shared" si="0"/>
        <v>817.5</v>
      </c>
      <c r="O13" s="21">
        <f t="shared" si="3"/>
        <v>750</v>
      </c>
      <c r="P13" s="21">
        <f t="shared" si="4"/>
        <v>0</v>
      </c>
      <c r="Q13" s="21">
        <f t="shared" si="5"/>
        <v>0</v>
      </c>
      <c r="R13" s="6">
        <f t="shared" si="6"/>
        <v>0.5</v>
      </c>
      <c r="S13" s="6"/>
      <c r="T13" s="6"/>
      <c r="U13" s="6"/>
      <c r="V13" s="6"/>
      <c r="W13" s="6"/>
      <c r="X13" s="6"/>
      <c r="Y13" s="6"/>
      <c r="Z13" s="6"/>
      <c r="AA13" s="6"/>
    </row>
    <row r="14" spans="1:27" ht="15.75" x14ac:dyDescent="0.25">
      <c r="A14" s="12">
        <v>8</v>
      </c>
      <c r="B14" s="1" t="s">
        <v>21</v>
      </c>
      <c r="C14" s="14" t="s">
        <v>20</v>
      </c>
      <c r="D14" s="22" t="s">
        <v>5</v>
      </c>
      <c r="E14" s="20">
        <v>44700</v>
      </c>
      <c r="F14" s="17">
        <v>6</v>
      </c>
      <c r="G14" s="58">
        <v>1379.31</v>
      </c>
      <c r="H14" s="60">
        <v>0</v>
      </c>
      <c r="I14" s="60">
        <v>411.33333333333331</v>
      </c>
      <c r="J14" s="60"/>
      <c r="K14" s="60">
        <f t="shared" si="8"/>
        <v>1790.6433333333332</v>
      </c>
      <c r="L14" s="61">
        <f t="shared" si="2"/>
        <v>895.3216666666666</v>
      </c>
      <c r="M14" s="62">
        <f t="shared" si="7"/>
        <v>80.578949999999992</v>
      </c>
      <c r="N14" s="62">
        <f t="shared" si="0"/>
        <v>975.90061666666656</v>
      </c>
      <c r="O14" s="21">
        <f t="shared" si="3"/>
        <v>689.65499999999997</v>
      </c>
      <c r="P14" s="21">
        <f t="shared" si="4"/>
        <v>205.66666666666663</v>
      </c>
      <c r="Q14" s="21">
        <f t="shared" si="5"/>
        <v>-5.6843418860808015E-14</v>
      </c>
      <c r="R14" s="6">
        <f t="shared" si="6"/>
        <v>0.5</v>
      </c>
      <c r="S14" s="6"/>
      <c r="T14" s="6"/>
      <c r="U14" s="6"/>
      <c r="V14" s="6"/>
      <c r="W14" s="6"/>
      <c r="X14" s="6"/>
      <c r="Y14" s="6"/>
      <c r="Z14" s="6"/>
      <c r="AA14" s="6"/>
    </row>
    <row r="15" spans="1:27" ht="15.75" x14ac:dyDescent="0.25">
      <c r="A15" s="12">
        <v>9</v>
      </c>
      <c r="B15" s="1" t="s">
        <v>23</v>
      </c>
      <c r="C15" s="14" t="s">
        <v>22</v>
      </c>
      <c r="D15" s="26" t="s">
        <v>15</v>
      </c>
      <c r="E15" s="2">
        <v>45078</v>
      </c>
      <c r="F15" s="17">
        <v>6</v>
      </c>
      <c r="G15" s="64">
        <v>2200</v>
      </c>
      <c r="H15" s="60">
        <v>0</v>
      </c>
      <c r="I15" s="60"/>
      <c r="J15" s="60"/>
      <c r="K15" s="60">
        <f t="shared" si="8"/>
        <v>2200</v>
      </c>
      <c r="L15" s="61">
        <f t="shared" si="2"/>
        <v>1100</v>
      </c>
      <c r="M15" s="62">
        <f t="shared" si="7"/>
        <v>99</v>
      </c>
      <c r="N15" s="62">
        <f t="shared" si="0"/>
        <v>1199</v>
      </c>
      <c r="O15" s="21">
        <f t="shared" si="3"/>
        <v>1100</v>
      </c>
      <c r="P15" s="21">
        <f t="shared" si="4"/>
        <v>0</v>
      </c>
      <c r="Q15" s="21">
        <f t="shared" si="5"/>
        <v>0</v>
      </c>
      <c r="R15" s="6">
        <f t="shared" si="6"/>
        <v>0.5</v>
      </c>
      <c r="S15" s="6"/>
      <c r="T15" s="6"/>
      <c r="U15" s="6"/>
      <c r="V15" s="6"/>
      <c r="W15" s="6"/>
      <c r="X15" s="6"/>
      <c r="Y15" s="6"/>
      <c r="Z15" s="6"/>
      <c r="AA15" s="6"/>
    </row>
    <row r="16" spans="1:27" ht="15.75" x14ac:dyDescent="0.25">
      <c r="A16" s="12"/>
      <c r="B16" s="1"/>
      <c r="C16" s="27"/>
      <c r="D16" s="26"/>
      <c r="E16" s="2"/>
      <c r="F16" s="17"/>
      <c r="G16" s="64"/>
      <c r="H16" s="60"/>
      <c r="I16" s="60"/>
      <c r="J16" s="60"/>
      <c r="K16" s="60"/>
      <c r="L16" s="62"/>
      <c r="M16" s="62"/>
      <c r="N16" s="62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1:27" x14ac:dyDescent="0.25">
      <c r="A17" s="12"/>
      <c r="B17" s="1"/>
      <c r="C17" s="27"/>
      <c r="D17" s="26"/>
      <c r="E17" s="2"/>
      <c r="F17" s="28"/>
      <c r="G17" s="64"/>
      <c r="H17" s="60"/>
      <c r="I17" s="60"/>
      <c r="J17" s="60"/>
      <c r="K17" s="60"/>
      <c r="L17" s="62"/>
      <c r="M17" s="62"/>
      <c r="N17" s="62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spans="1:27" x14ac:dyDescent="0.25">
      <c r="A18" s="29" t="s">
        <v>39</v>
      </c>
      <c r="B18" s="30"/>
      <c r="C18" s="30"/>
      <c r="D18" s="30"/>
      <c r="E18" s="30"/>
      <c r="F18" s="31"/>
      <c r="G18" s="65">
        <f t="shared" ref="G18:N18" si="9">SUM(G7:G17)</f>
        <v>12163.619444444445</v>
      </c>
      <c r="H18" s="65">
        <f t="shared" si="9"/>
        <v>0</v>
      </c>
      <c r="I18" s="65">
        <f t="shared" si="9"/>
        <v>1450.4999999999998</v>
      </c>
      <c r="J18" s="65">
        <f t="shared" si="9"/>
        <v>22.5</v>
      </c>
      <c r="K18" s="65">
        <f t="shared" si="9"/>
        <v>12611.619444444445</v>
      </c>
      <c r="L18" s="65">
        <f t="shared" si="9"/>
        <v>6305.8097222222223</v>
      </c>
      <c r="M18" s="65">
        <f t="shared" si="9"/>
        <v>567.522875</v>
      </c>
      <c r="N18" s="66">
        <f t="shared" si="9"/>
        <v>6873.3325972222228</v>
      </c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1:27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1:27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32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1:27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32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spans="1:27" ht="30" x14ac:dyDescent="0.25">
      <c r="A22" s="33"/>
      <c r="B22" s="10"/>
      <c r="C22" s="54" t="s">
        <v>40</v>
      </c>
      <c r="D22" s="52">
        <v>45292</v>
      </c>
      <c r="E22" s="52">
        <v>45323</v>
      </c>
      <c r="F22" s="52">
        <v>45352</v>
      </c>
      <c r="G22" s="52">
        <v>45383</v>
      </c>
      <c r="H22" s="52">
        <v>45413</v>
      </c>
      <c r="I22" s="53">
        <v>45444</v>
      </c>
      <c r="J22" s="49" t="s">
        <v>41</v>
      </c>
      <c r="K22" s="11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 spans="1:27" x14ac:dyDescent="0.25">
      <c r="A23" s="34"/>
      <c r="B23" s="6"/>
      <c r="C23" s="12" t="s">
        <v>3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f t="shared" ref="J23:J27" si="10">AVERAGE(D23:I23)</f>
        <v>0</v>
      </c>
      <c r="K23" s="35" t="s">
        <v>42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1:27" x14ac:dyDescent="0.25">
      <c r="A24" s="34"/>
      <c r="B24" s="6"/>
      <c r="C24" s="12" t="s">
        <v>6</v>
      </c>
      <c r="D24" s="55">
        <v>230</v>
      </c>
      <c r="E24" s="55">
        <v>0</v>
      </c>
      <c r="F24" s="55">
        <v>0</v>
      </c>
      <c r="G24" s="55">
        <v>0</v>
      </c>
      <c r="H24" s="55">
        <v>0</v>
      </c>
      <c r="I24" s="55">
        <v>630</v>
      </c>
      <c r="J24" s="55">
        <f t="shared" si="10"/>
        <v>143.33333333333334</v>
      </c>
      <c r="K24" s="35" t="s">
        <v>43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27" x14ac:dyDescent="0.25">
      <c r="A25" s="34"/>
      <c r="B25" s="6"/>
      <c r="C25" s="12" t="s">
        <v>11</v>
      </c>
      <c r="D25" s="55">
        <v>150</v>
      </c>
      <c r="E25" s="55">
        <v>250</v>
      </c>
      <c r="F25" s="55">
        <v>350</v>
      </c>
      <c r="G25" s="55">
        <v>555</v>
      </c>
      <c r="H25" s="55">
        <v>620</v>
      </c>
      <c r="I25" s="55">
        <v>350</v>
      </c>
      <c r="J25" s="55">
        <f t="shared" si="10"/>
        <v>379.16666666666669</v>
      </c>
      <c r="K25" s="6" t="s">
        <v>44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spans="1:27" x14ac:dyDescent="0.25">
      <c r="B26" s="6"/>
      <c r="C26" s="12" t="s">
        <v>16</v>
      </c>
      <c r="D26" s="55">
        <v>600</v>
      </c>
      <c r="E26" s="55">
        <v>300</v>
      </c>
      <c r="F26" s="55">
        <v>600</v>
      </c>
      <c r="G26" s="55">
        <v>800</v>
      </c>
      <c r="H26" s="55">
        <v>200</v>
      </c>
      <c r="I26" s="55">
        <v>600</v>
      </c>
      <c r="J26" s="55">
        <f t="shared" si="10"/>
        <v>516.66666666666663</v>
      </c>
      <c r="K26" s="6" t="s">
        <v>44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spans="1:27" x14ac:dyDescent="0.25">
      <c r="B27" s="6"/>
      <c r="C27" s="12" t="s">
        <v>20</v>
      </c>
      <c r="D27" s="55">
        <v>600</v>
      </c>
      <c r="E27" s="55">
        <v>500</v>
      </c>
      <c r="F27" s="55">
        <v>500</v>
      </c>
      <c r="G27" s="55">
        <v>100</v>
      </c>
      <c r="H27" s="55">
        <v>600</v>
      </c>
      <c r="I27" s="55">
        <v>168</v>
      </c>
      <c r="J27" s="55">
        <f t="shared" si="10"/>
        <v>411.33333333333331</v>
      </c>
      <c r="K27" s="6" t="s">
        <v>44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1:27" x14ac:dyDescent="0.25">
      <c r="A28" s="6"/>
      <c r="B28" s="6"/>
      <c r="C28" s="6"/>
      <c r="D28" s="57"/>
      <c r="E28" s="57"/>
      <c r="F28" s="57"/>
      <c r="G28" s="57"/>
      <c r="H28" s="57"/>
      <c r="I28" s="57"/>
      <c r="J28" s="56">
        <f>SUM(J23:J27)</f>
        <v>1450.4999999999998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spans="1:27" x14ac:dyDescent="0.25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11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spans="1:27" ht="30" x14ac:dyDescent="0.25">
      <c r="A30" s="33"/>
      <c r="B30" s="10"/>
      <c r="C30" s="54" t="s">
        <v>45</v>
      </c>
      <c r="D30" s="52">
        <v>45292</v>
      </c>
      <c r="E30" s="52">
        <v>45323</v>
      </c>
      <c r="F30" s="52">
        <v>45352</v>
      </c>
      <c r="G30" s="52">
        <v>45383</v>
      </c>
      <c r="H30" s="52">
        <v>45413</v>
      </c>
      <c r="I30" s="53">
        <v>45444</v>
      </c>
      <c r="J30" s="49" t="s">
        <v>41</v>
      </c>
      <c r="K30" s="11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27" x14ac:dyDescent="0.25">
      <c r="A31" s="34"/>
      <c r="B31" s="6"/>
      <c r="C31" s="14" t="s">
        <v>3</v>
      </c>
      <c r="D31" s="55">
        <v>0</v>
      </c>
      <c r="E31" s="55">
        <v>0</v>
      </c>
      <c r="F31" s="55">
        <v>0</v>
      </c>
      <c r="G31" s="55">
        <v>0</v>
      </c>
      <c r="H31" s="55">
        <v>0</v>
      </c>
      <c r="I31" s="55">
        <v>0</v>
      </c>
      <c r="J31" s="55">
        <f t="shared" ref="J31:J39" si="11">AVERAGE(D31:I31)</f>
        <v>0</v>
      </c>
      <c r="K31" s="35" t="s">
        <v>42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 x14ac:dyDescent="0.25">
      <c r="A32" s="34"/>
      <c r="B32" s="6"/>
      <c r="C32" s="14" t="s">
        <v>6</v>
      </c>
      <c r="D32" s="55">
        <v>0</v>
      </c>
      <c r="E32" s="55">
        <v>0</v>
      </c>
      <c r="F32" s="55">
        <v>22</v>
      </c>
      <c r="G32" s="55">
        <v>0</v>
      </c>
      <c r="H32" s="55">
        <v>30</v>
      </c>
      <c r="I32" s="55">
        <v>0</v>
      </c>
      <c r="J32" s="55">
        <f t="shared" si="11"/>
        <v>8.6666666666666661</v>
      </c>
      <c r="K32" s="35" t="s">
        <v>43</v>
      </c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1:27" x14ac:dyDescent="0.25">
      <c r="A33" s="34"/>
      <c r="B33" s="6"/>
      <c r="C33" s="14" t="s">
        <v>8</v>
      </c>
      <c r="D33" s="55">
        <v>0</v>
      </c>
      <c r="E33" s="55">
        <v>35</v>
      </c>
      <c r="F33" s="55">
        <v>0</v>
      </c>
      <c r="G33" s="55">
        <v>60</v>
      </c>
      <c r="H33" s="55">
        <v>40</v>
      </c>
      <c r="I33" s="55">
        <v>0</v>
      </c>
      <c r="J33" s="56">
        <f t="shared" si="11"/>
        <v>22.5</v>
      </c>
      <c r="K33" s="6" t="s">
        <v>44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1:27" x14ac:dyDescent="0.25">
      <c r="A34" s="34"/>
      <c r="B34" s="6"/>
      <c r="C34" s="14" t="s">
        <v>11</v>
      </c>
      <c r="D34" s="55">
        <v>0</v>
      </c>
      <c r="E34" s="55">
        <v>0</v>
      </c>
      <c r="F34" s="55">
        <v>0</v>
      </c>
      <c r="G34" s="55">
        <v>0</v>
      </c>
      <c r="H34" s="55">
        <v>0</v>
      </c>
      <c r="I34" s="55">
        <v>0</v>
      </c>
      <c r="J34" s="55">
        <f t="shared" si="11"/>
        <v>0</v>
      </c>
      <c r="K34" s="35" t="s">
        <v>46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1:27" x14ac:dyDescent="0.25">
      <c r="A35" s="34"/>
      <c r="B35" s="6"/>
      <c r="C35" s="14" t="s">
        <v>13</v>
      </c>
      <c r="D35" s="55">
        <v>0</v>
      </c>
      <c r="E35" s="55">
        <v>0</v>
      </c>
      <c r="F35" s="55">
        <v>0</v>
      </c>
      <c r="G35" s="55">
        <v>0</v>
      </c>
      <c r="H35" s="55">
        <v>0</v>
      </c>
      <c r="I35" s="55">
        <v>0</v>
      </c>
      <c r="J35" s="55">
        <f t="shared" si="11"/>
        <v>0</v>
      </c>
      <c r="K35" s="35" t="s">
        <v>46</v>
      </c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1:27" x14ac:dyDescent="0.25">
      <c r="A36" s="34"/>
      <c r="B36" s="6"/>
      <c r="C36" s="14" t="s">
        <v>16</v>
      </c>
      <c r="D36" s="55">
        <v>0</v>
      </c>
      <c r="E36" s="55">
        <v>0</v>
      </c>
      <c r="F36" s="55">
        <v>0</v>
      </c>
      <c r="G36" s="55">
        <v>0</v>
      </c>
      <c r="H36" s="55">
        <v>0</v>
      </c>
      <c r="I36" s="55">
        <v>0</v>
      </c>
      <c r="J36" s="55">
        <f t="shared" si="11"/>
        <v>0</v>
      </c>
      <c r="K36" s="35" t="s">
        <v>46</v>
      </c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1:27" x14ac:dyDescent="0.25">
      <c r="A37" s="34"/>
      <c r="B37" s="6"/>
      <c r="C37" s="14" t="s">
        <v>18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f t="shared" si="11"/>
        <v>0</v>
      </c>
      <c r="K37" s="35" t="s">
        <v>46</v>
      </c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1:27" x14ac:dyDescent="0.25">
      <c r="A38" s="34"/>
      <c r="B38" s="6"/>
      <c r="C38" s="14" t="s">
        <v>20</v>
      </c>
      <c r="D38" s="55">
        <v>0</v>
      </c>
      <c r="E38" s="55">
        <v>0</v>
      </c>
      <c r="F38" s="55">
        <v>0</v>
      </c>
      <c r="G38" s="55">
        <v>0</v>
      </c>
      <c r="H38" s="55">
        <v>0</v>
      </c>
      <c r="I38" s="55">
        <v>0</v>
      </c>
      <c r="J38" s="55">
        <f t="shared" si="11"/>
        <v>0</v>
      </c>
      <c r="K38" s="35" t="s">
        <v>46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1:27" x14ac:dyDescent="0.25">
      <c r="A39" s="34"/>
      <c r="B39" s="6"/>
      <c r="C39" s="14" t="s">
        <v>22</v>
      </c>
      <c r="D39" s="55">
        <v>0</v>
      </c>
      <c r="E39" s="55">
        <v>0</v>
      </c>
      <c r="F39" s="55">
        <v>50</v>
      </c>
      <c r="G39" s="55">
        <v>0</v>
      </c>
      <c r="H39" s="55">
        <v>0</v>
      </c>
      <c r="I39" s="55">
        <v>0</v>
      </c>
      <c r="J39" s="55">
        <f t="shared" si="11"/>
        <v>8.3333333333333339</v>
      </c>
      <c r="K39" s="35" t="s">
        <v>43</v>
      </c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1:27" x14ac:dyDescent="0.25">
      <c r="A40" s="34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1:27" ht="45" x14ac:dyDescent="0.25">
      <c r="A41" s="34"/>
      <c r="B41" s="6"/>
      <c r="C41" s="54" t="s">
        <v>47</v>
      </c>
      <c r="D41" s="52">
        <v>45292</v>
      </c>
      <c r="E41" s="52">
        <v>45323</v>
      </c>
      <c r="F41" s="52">
        <v>45352</v>
      </c>
      <c r="G41" s="52">
        <v>45383</v>
      </c>
      <c r="H41" s="52">
        <v>45413</v>
      </c>
      <c r="I41" s="53">
        <v>45444</v>
      </c>
      <c r="J41" s="49" t="s">
        <v>48</v>
      </c>
      <c r="K41" s="11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1:27" x14ac:dyDescent="0.25">
      <c r="A42" s="34"/>
      <c r="B42" s="6"/>
      <c r="C42" s="14" t="s">
        <v>3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f t="shared" ref="J42:J50" si="12">SUM(D42:I42)</f>
        <v>0</v>
      </c>
      <c r="K42" s="35" t="s">
        <v>46</v>
      </c>
      <c r="L42" s="6"/>
      <c r="N42" s="67" t="s">
        <v>49</v>
      </c>
      <c r="O42" s="68" t="str">
        <f>C41</f>
        <v>RECORD DE INASISTENCIAS INJUSTIFICADAS, LICENCIAS SIN GOCE, OTROS</v>
      </c>
      <c r="P42" s="68"/>
      <c r="Q42" s="68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1:27" x14ac:dyDescent="0.25">
      <c r="A43" s="34"/>
      <c r="B43" s="6"/>
      <c r="C43" s="14" t="s">
        <v>6</v>
      </c>
      <c r="D43" s="55">
        <v>0</v>
      </c>
      <c r="E43" s="55">
        <v>0</v>
      </c>
      <c r="F43" s="55">
        <v>0</v>
      </c>
      <c r="G43" s="55">
        <v>0</v>
      </c>
      <c r="H43" s="55">
        <v>0</v>
      </c>
      <c r="I43" s="55">
        <v>0</v>
      </c>
      <c r="J43" s="55">
        <f t="shared" si="12"/>
        <v>0</v>
      </c>
      <c r="K43" s="35" t="s">
        <v>46</v>
      </c>
      <c r="L43" s="6"/>
      <c r="N43" s="37" t="str">
        <f>C46</f>
        <v>TRABAJADOR 5 - ADMINISTRACION</v>
      </c>
      <c r="O43" s="38"/>
      <c r="P43" s="38"/>
      <c r="Q43" s="39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1:27" x14ac:dyDescent="0.25">
      <c r="A44" s="34"/>
      <c r="B44" s="6"/>
      <c r="C44" s="14" t="s">
        <v>8</v>
      </c>
      <c r="D44" s="55">
        <v>0</v>
      </c>
      <c r="E44" s="55">
        <v>0</v>
      </c>
      <c r="F44" s="55">
        <v>0</v>
      </c>
      <c r="G44" s="55">
        <v>0</v>
      </c>
      <c r="H44" s="55">
        <v>0</v>
      </c>
      <c r="I44" s="55">
        <v>0</v>
      </c>
      <c r="J44" s="55">
        <f t="shared" si="12"/>
        <v>0</v>
      </c>
      <c r="K44" s="35" t="s">
        <v>46</v>
      </c>
      <c r="L44" s="6"/>
      <c r="N44" s="40" t="s">
        <v>50</v>
      </c>
      <c r="O44" s="41">
        <v>1361.17</v>
      </c>
      <c r="P44" s="6"/>
      <c r="Q44" s="42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spans="1:27" x14ac:dyDescent="0.25">
      <c r="A45" s="34"/>
      <c r="B45" s="6"/>
      <c r="C45" s="14" t="s">
        <v>11</v>
      </c>
      <c r="D45" s="55">
        <v>0</v>
      </c>
      <c r="E45" s="55">
        <v>0</v>
      </c>
      <c r="F45" s="55">
        <v>0</v>
      </c>
      <c r="G45" s="55">
        <v>0</v>
      </c>
      <c r="H45" s="55">
        <v>0</v>
      </c>
      <c r="I45" s="55">
        <v>0</v>
      </c>
      <c r="J45" s="55">
        <f t="shared" si="12"/>
        <v>0</v>
      </c>
      <c r="K45" s="35" t="s">
        <v>46</v>
      </c>
      <c r="L45" s="6"/>
      <c r="N45" s="43"/>
      <c r="O45" s="6"/>
      <c r="P45" s="6"/>
      <c r="Q45" s="42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spans="1:27" x14ac:dyDescent="0.25">
      <c r="A46" s="34"/>
      <c r="B46" s="6"/>
      <c r="C46" s="14" t="s">
        <v>13</v>
      </c>
      <c r="D46" s="55">
        <v>3</v>
      </c>
      <c r="E46" s="55">
        <v>0</v>
      </c>
      <c r="F46" s="55">
        <v>0</v>
      </c>
      <c r="G46" s="55">
        <v>4</v>
      </c>
      <c r="H46" s="55"/>
      <c r="I46" s="55">
        <v>3</v>
      </c>
      <c r="J46" s="55">
        <f t="shared" si="12"/>
        <v>10</v>
      </c>
      <c r="K46" s="35" t="s">
        <v>51</v>
      </c>
      <c r="L46" s="6"/>
      <c r="N46" s="43" t="s">
        <v>52</v>
      </c>
      <c r="O46" s="6"/>
      <c r="P46" s="44">
        <f>O44/6*5</f>
        <v>1134.3083333333334</v>
      </c>
      <c r="Q46" s="42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1:27" x14ac:dyDescent="0.25">
      <c r="A47" s="34"/>
      <c r="B47" s="6"/>
      <c r="C47" s="14" t="s">
        <v>16</v>
      </c>
      <c r="D47" s="55">
        <v>0</v>
      </c>
      <c r="E47" s="55">
        <v>0</v>
      </c>
      <c r="F47" s="55">
        <v>0</v>
      </c>
      <c r="G47" s="55">
        <v>0</v>
      </c>
      <c r="H47" s="55">
        <v>0</v>
      </c>
      <c r="I47" s="55">
        <v>0</v>
      </c>
      <c r="J47" s="55">
        <f t="shared" si="12"/>
        <v>0</v>
      </c>
      <c r="K47" s="35" t="s">
        <v>46</v>
      </c>
      <c r="L47" s="6"/>
      <c r="N47" s="43" t="s">
        <v>53</v>
      </c>
      <c r="O47" s="6"/>
      <c r="P47" s="44">
        <f>(O44/6)/30*20</f>
        <v>151.24111111111114</v>
      </c>
      <c r="Q47" s="42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27" x14ac:dyDescent="0.25">
      <c r="A48" s="34"/>
      <c r="B48" s="6"/>
      <c r="C48" s="14" t="s">
        <v>18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f t="shared" si="12"/>
        <v>0</v>
      </c>
      <c r="K48" s="35" t="s">
        <v>46</v>
      </c>
      <c r="L48" s="6"/>
      <c r="N48" s="45" t="s">
        <v>54</v>
      </c>
      <c r="O48" s="46"/>
      <c r="P48" s="47">
        <f>SUM(P46:P47)</f>
        <v>1285.5494444444446</v>
      </c>
      <c r="Q48" s="48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spans="1:27" x14ac:dyDescent="0.25">
      <c r="A49" s="34"/>
      <c r="B49" s="6"/>
      <c r="C49" s="14" t="s">
        <v>20</v>
      </c>
      <c r="D49" s="55">
        <v>0</v>
      </c>
      <c r="E49" s="55">
        <v>0</v>
      </c>
      <c r="F49" s="55">
        <v>0</v>
      </c>
      <c r="G49" s="55">
        <v>0</v>
      </c>
      <c r="H49" s="55">
        <v>0</v>
      </c>
      <c r="I49" s="55">
        <v>0</v>
      </c>
      <c r="J49" s="55">
        <f t="shared" si="12"/>
        <v>0</v>
      </c>
      <c r="K49" s="35" t="s">
        <v>46</v>
      </c>
      <c r="L49" s="6"/>
      <c r="N49" s="8" t="s">
        <v>55</v>
      </c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1:27" x14ac:dyDescent="0.25">
      <c r="A50" s="34"/>
      <c r="B50" s="6"/>
      <c r="C50" s="14" t="s">
        <v>22</v>
      </c>
      <c r="D50" s="55">
        <v>0</v>
      </c>
      <c r="E50" s="55">
        <v>0</v>
      </c>
      <c r="F50" s="55">
        <v>0</v>
      </c>
      <c r="G50" s="55">
        <v>0</v>
      </c>
      <c r="H50" s="55">
        <v>0</v>
      </c>
      <c r="I50" s="55">
        <v>0</v>
      </c>
      <c r="J50" s="55">
        <f t="shared" si="12"/>
        <v>0</v>
      </c>
      <c r="K50" s="35" t="s">
        <v>46</v>
      </c>
      <c r="L50" s="6"/>
      <c r="N50" s="6" t="s">
        <v>56</v>
      </c>
      <c r="O50" s="6"/>
      <c r="P50" s="44">
        <f>(O44/6)/30*10</f>
        <v>75.620555555555569</v>
      </c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1:27" x14ac:dyDescent="0.25">
      <c r="A51" s="34" t="s">
        <v>57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N51" s="6"/>
      <c r="O51" s="6"/>
      <c r="P51" s="44">
        <f>P50+P48</f>
        <v>1361.17</v>
      </c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1:27" x14ac:dyDescent="0.25">
      <c r="A52" s="6" t="s">
        <v>58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1:27" x14ac:dyDescent="0.25">
      <c r="A53" s="6" t="s">
        <v>59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1:27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1:27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1:27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1:27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1:27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spans="1:27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spans="1:27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1:27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spans="1:27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spans="1:27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spans="1:27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spans="1:27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spans="1:27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1:27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1:27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1:27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1:27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1:27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</row>
    <row r="72" spans="1:27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</row>
    <row r="73" spans="1:27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</row>
    <row r="74" spans="1:27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</row>
    <row r="75" spans="1:27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</row>
    <row r="76" spans="1:27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</row>
    <row r="77" spans="1:27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</row>
    <row r="78" spans="1:27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spans="1:27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1:27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</row>
    <row r="81" spans="1:27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</row>
    <row r="82" spans="1:27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spans="1:27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</row>
    <row r="84" spans="1:27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</row>
    <row r="85" spans="1:27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</row>
    <row r="86" spans="1:27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</row>
    <row r="87" spans="1:27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</row>
    <row r="88" spans="1:27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</row>
    <row r="89" spans="1:27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</row>
    <row r="90" spans="1:27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</row>
    <row r="91" spans="1:27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</row>
    <row r="92" spans="1:27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spans="1:27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1:27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1:27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1:27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1:27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1:27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1:27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1:27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1:27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1:27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1:27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1:27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1:27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1:27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1:27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spans="1:27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spans="1:27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spans="1:27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spans="1:27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spans="1:27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spans="1:27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spans="1:27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spans="1:27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spans="1:27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spans="1:27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spans="1:27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</row>
    <row r="122" spans="1:27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</row>
    <row r="123" spans="1:27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</row>
    <row r="124" spans="1:27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</row>
    <row r="125" spans="1:27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1:27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spans="1:27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</row>
    <row r="128" spans="1:27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</row>
    <row r="129" spans="1:27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</row>
    <row r="130" spans="1:27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</row>
    <row r="131" spans="1:27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</row>
    <row r="132" spans="1:27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1:27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</row>
    <row r="134" spans="1:27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</row>
    <row r="135" spans="1:27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</row>
    <row r="136" spans="1:27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</row>
    <row r="137" spans="1:27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</row>
    <row r="138" spans="1:27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</row>
    <row r="139" spans="1:27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</row>
    <row r="140" spans="1:27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</row>
    <row r="141" spans="1:27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</row>
    <row r="142" spans="1:27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</row>
    <row r="143" spans="1:27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</row>
    <row r="144" spans="1:27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</row>
    <row r="145" spans="1:27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</row>
    <row r="146" spans="1:27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</row>
    <row r="147" spans="1:27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</row>
    <row r="148" spans="1:27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</row>
    <row r="149" spans="1:27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</row>
    <row r="150" spans="1:27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</row>
    <row r="151" spans="1:27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</row>
    <row r="152" spans="1:27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</row>
    <row r="153" spans="1:27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</row>
    <row r="154" spans="1:27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</row>
    <row r="155" spans="1:27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</row>
    <row r="156" spans="1:27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</row>
    <row r="157" spans="1:27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</row>
    <row r="158" spans="1:27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</row>
    <row r="159" spans="1:27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</row>
    <row r="160" spans="1:27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</row>
    <row r="161" spans="1:27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</row>
    <row r="162" spans="1:27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</row>
    <row r="163" spans="1:27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</row>
    <row r="164" spans="1:27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1:27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</row>
    <row r="166" spans="1:27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</row>
    <row r="167" spans="1:27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</row>
    <row r="168" spans="1:27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</row>
    <row r="169" spans="1:27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</row>
    <row r="170" spans="1:27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</row>
    <row r="171" spans="1:27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</row>
    <row r="172" spans="1:27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</row>
    <row r="173" spans="1:27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</row>
    <row r="174" spans="1:27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</row>
    <row r="175" spans="1:27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</row>
    <row r="176" spans="1:27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</row>
    <row r="177" spans="1:27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</row>
    <row r="178" spans="1:27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</row>
    <row r="179" spans="1:27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</row>
    <row r="180" spans="1:27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1:27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</row>
    <row r="182" spans="1:27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</row>
    <row r="183" spans="1:27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</row>
    <row r="184" spans="1:27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</row>
    <row r="185" spans="1:27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</row>
    <row r="186" spans="1:27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</row>
    <row r="187" spans="1:27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1:27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</row>
    <row r="189" spans="1:27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</row>
    <row r="190" spans="1:27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</row>
    <row r="191" spans="1:27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</row>
    <row r="192" spans="1:27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</row>
    <row r="193" spans="1:27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</row>
    <row r="194" spans="1:27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</row>
    <row r="195" spans="1:27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</row>
    <row r="196" spans="1:27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</row>
    <row r="197" spans="1:27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</row>
    <row r="198" spans="1:27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</row>
    <row r="199" spans="1:27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</row>
    <row r="200" spans="1:27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</row>
    <row r="201" spans="1:27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</row>
    <row r="202" spans="1:27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</row>
    <row r="203" spans="1:27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</row>
    <row r="204" spans="1:27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1:27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</row>
    <row r="206" spans="1:27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</row>
    <row r="207" spans="1:27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</row>
    <row r="208" spans="1:27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</row>
    <row r="209" spans="1:27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</row>
    <row r="210" spans="1:27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</row>
    <row r="211" spans="1:27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</row>
    <row r="212" spans="1:27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</row>
    <row r="213" spans="1:27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</row>
    <row r="214" spans="1:27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</row>
    <row r="215" spans="1:27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</row>
    <row r="216" spans="1:27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</row>
    <row r="217" spans="1:27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</row>
    <row r="218" spans="1:27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</row>
    <row r="219" spans="1:27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</row>
    <row r="220" spans="1:27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</row>
    <row r="221" spans="1:27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</row>
    <row r="222" spans="1:27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</row>
    <row r="223" spans="1:27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</row>
    <row r="224" spans="1:27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</row>
    <row r="225" spans="1:27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</row>
    <row r="226" spans="1:27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1:27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</row>
    <row r="228" spans="1:27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</row>
    <row r="229" spans="1:27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</row>
    <row r="230" spans="1:27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</row>
    <row r="231" spans="1:27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</row>
    <row r="232" spans="1:27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</row>
    <row r="233" spans="1:27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</row>
    <row r="234" spans="1:27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</row>
    <row r="235" spans="1:27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</row>
    <row r="236" spans="1:27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</row>
    <row r="237" spans="1:27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</row>
    <row r="238" spans="1:27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</row>
    <row r="239" spans="1:27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</row>
    <row r="240" spans="1:27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</row>
    <row r="241" spans="1:27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</row>
    <row r="242" spans="1:27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</row>
    <row r="243" spans="1:27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</row>
    <row r="244" spans="1:27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</row>
    <row r="245" spans="1:27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</row>
    <row r="246" spans="1:27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</row>
    <row r="247" spans="1:27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</row>
    <row r="248" spans="1:27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</row>
    <row r="249" spans="1:27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</row>
    <row r="250" spans="1:27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</row>
    <row r="251" spans="1:27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</row>
    <row r="252" spans="1:27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</row>
    <row r="253" spans="1:27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</row>
    <row r="254" spans="1:27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</row>
    <row r="255" spans="1:27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</row>
    <row r="256" spans="1:27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</row>
    <row r="257" spans="1:27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</row>
    <row r="258" spans="1:27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</row>
    <row r="259" spans="1:27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</row>
    <row r="260" spans="1:27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</row>
    <row r="261" spans="1:27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</row>
    <row r="262" spans="1:27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</row>
    <row r="263" spans="1:27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</row>
    <row r="264" spans="1:27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</row>
    <row r="265" spans="1:27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</row>
    <row r="266" spans="1:27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</row>
    <row r="267" spans="1:27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</row>
    <row r="268" spans="1:27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</row>
    <row r="269" spans="1:27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</row>
    <row r="270" spans="1:27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</row>
    <row r="271" spans="1:27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</row>
    <row r="272" spans="1:27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</row>
    <row r="273" spans="1:27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</row>
    <row r="274" spans="1:27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</row>
    <row r="275" spans="1:27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</row>
    <row r="276" spans="1:27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</row>
    <row r="277" spans="1:27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</row>
    <row r="278" spans="1:27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</row>
    <row r="279" spans="1:27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</row>
    <row r="280" spans="1:27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</row>
    <row r="281" spans="1:27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</row>
    <row r="282" spans="1:27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</row>
    <row r="283" spans="1:27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</row>
    <row r="284" spans="1:27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</row>
    <row r="285" spans="1:27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</row>
    <row r="286" spans="1:27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</row>
    <row r="287" spans="1:27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</row>
    <row r="288" spans="1:27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</row>
    <row r="289" spans="1:27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</row>
    <row r="290" spans="1:27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</row>
    <row r="291" spans="1:27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</row>
    <row r="292" spans="1:27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</row>
    <row r="293" spans="1:27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</row>
    <row r="294" spans="1:27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</row>
    <row r="295" spans="1:27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</row>
    <row r="296" spans="1:27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</row>
    <row r="297" spans="1:27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</row>
    <row r="298" spans="1:27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</row>
    <row r="299" spans="1:27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</row>
    <row r="300" spans="1:27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</row>
    <row r="301" spans="1:27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</row>
    <row r="302" spans="1:27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</row>
    <row r="303" spans="1:27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</row>
    <row r="304" spans="1:27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</row>
    <row r="305" spans="1:27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</row>
    <row r="306" spans="1:27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</row>
    <row r="307" spans="1:27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</row>
    <row r="308" spans="1:27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</row>
    <row r="309" spans="1:27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</row>
    <row r="310" spans="1:27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</row>
    <row r="311" spans="1:27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</row>
    <row r="312" spans="1:27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</row>
    <row r="313" spans="1:27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</row>
    <row r="314" spans="1:27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</row>
    <row r="315" spans="1:27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</row>
    <row r="316" spans="1:27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</row>
    <row r="317" spans="1:27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</row>
    <row r="318" spans="1:27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</row>
    <row r="319" spans="1:27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</row>
    <row r="320" spans="1:27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</row>
    <row r="321" spans="1:27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</row>
    <row r="322" spans="1:27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</row>
    <row r="323" spans="1:27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</row>
    <row r="324" spans="1:27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</row>
    <row r="325" spans="1:27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</row>
    <row r="326" spans="1:27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</row>
    <row r="327" spans="1:27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</row>
    <row r="328" spans="1:27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</row>
    <row r="329" spans="1:27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</row>
    <row r="330" spans="1:27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</row>
    <row r="331" spans="1:27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</row>
    <row r="332" spans="1:27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</row>
    <row r="333" spans="1:27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</row>
    <row r="334" spans="1:27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</row>
    <row r="335" spans="1:27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</row>
    <row r="336" spans="1:27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</row>
    <row r="337" spans="1:27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</row>
    <row r="338" spans="1:27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</row>
    <row r="339" spans="1:27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</row>
    <row r="340" spans="1:27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</row>
    <row r="341" spans="1:27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</row>
    <row r="342" spans="1:27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</row>
    <row r="343" spans="1:27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</row>
    <row r="344" spans="1:27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</row>
    <row r="345" spans="1:27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</row>
    <row r="346" spans="1:27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</row>
    <row r="347" spans="1:27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</row>
    <row r="348" spans="1:27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</row>
    <row r="349" spans="1:27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</row>
    <row r="350" spans="1:27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</row>
    <row r="351" spans="1:27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</row>
    <row r="352" spans="1:27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</row>
    <row r="353" spans="1:27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</row>
    <row r="354" spans="1:27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</row>
    <row r="355" spans="1:27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</row>
    <row r="356" spans="1:27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</row>
    <row r="357" spans="1:27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</row>
    <row r="358" spans="1:27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</row>
    <row r="359" spans="1:27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</row>
    <row r="360" spans="1:27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</row>
    <row r="361" spans="1:27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</row>
    <row r="362" spans="1:27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</row>
    <row r="363" spans="1:27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</row>
    <row r="364" spans="1:27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</row>
    <row r="365" spans="1:27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</row>
    <row r="366" spans="1:27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</row>
    <row r="367" spans="1:27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</row>
    <row r="368" spans="1:27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</row>
    <row r="369" spans="1:27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</row>
    <row r="370" spans="1:27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</row>
    <row r="371" spans="1:27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</row>
    <row r="372" spans="1:27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</row>
    <row r="373" spans="1:27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</row>
    <row r="374" spans="1:27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</row>
    <row r="375" spans="1:27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</row>
    <row r="376" spans="1:27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</row>
    <row r="377" spans="1:27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</row>
    <row r="378" spans="1:27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</row>
    <row r="379" spans="1:27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</row>
    <row r="380" spans="1:27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</row>
    <row r="381" spans="1:27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</row>
    <row r="382" spans="1:27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</row>
    <row r="383" spans="1:27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</row>
    <row r="384" spans="1:27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</row>
    <row r="385" spans="1:27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</row>
    <row r="386" spans="1:27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</row>
    <row r="387" spans="1:27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</row>
    <row r="388" spans="1:27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</row>
    <row r="389" spans="1:27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</row>
    <row r="390" spans="1:27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</row>
    <row r="391" spans="1:27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</row>
    <row r="392" spans="1:27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</row>
    <row r="393" spans="1:27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</row>
    <row r="394" spans="1:27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</row>
    <row r="395" spans="1:27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</row>
    <row r="396" spans="1:27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</row>
    <row r="397" spans="1:27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</row>
    <row r="398" spans="1:27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</row>
    <row r="399" spans="1:27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</row>
    <row r="400" spans="1:27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</row>
    <row r="401" spans="1:27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</row>
    <row r="402" spans="1:27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</row>
    <row r="403" spans="1:27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</row>
    <row r="404" spans="1:27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</row>
    <row r="405" spans="1:27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</row>
    <row r="406" spans="1:27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</row>
    <row r="407" spans="1:27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</row>
    <row r="408" spans="1:27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</row>
    <row r="409" spans="1:27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</row>
    <row r="410" spans="1:27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</row>
    <row r="411" spans="1:27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</row>
    <row r="412" spans="1:27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</row>
    <row r="413" spans="1:27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</row>
    <row r="414" spans="1:27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</row>
    <row r="415" spans="1:27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</row>
    <row r="416" spans="1:27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</row>
    <row r="417" spans="1:27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</row>
    <row r="418" spans="1:27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</row>
    <row r="419" spans="1:27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</row>
    <row r="420" spans="1:27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</row>
    <row r="421" spans="1:27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</row>
    <row r="422" spans="1:27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</row>
    <row r="423" spans="1:27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</row>
    <row r="424" spans="1:27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</row>
    <row r="425" spans="1:27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</row>
    <row r="426" spans="1:27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</row>
    <row r="427" spans="1:27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</row>
    <row r="428" spans="1:27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</row>
    <row r="429" spans="1:27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</row>
    <row r="430" spans="1:27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</row>
    <row r="431" spans="1:27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</row>
    <row r="432" spans="1:27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</row>
    <row r="433" spans="1:27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</row>
    <row r="434" spans="1:27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</row>
    <row r="435" spans="1:27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</row>
    <row r="436" spans="1:27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</row>
    <row r="437" spans="1:27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</row>
    <row r="438" spans="1:27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</row>
    <row r="439" spans="1:27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</row>
    <row r="440" spans="1:27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</row>
    <row r="441" spans="1:27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</row>
    <row r="442" spans="1:27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</row>
    <row r="443" spans="1:27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</row>
    <row r="444" spans="1:27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</row>
    <row r="445" spans="1:27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</row>
    <row r="446" spans="1:27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</row>
    <row r="447" spans="1:27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</row>
    <row r="448" spans="1:27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</row>
    <row r="449" spans="1:27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</row>
    <row r="450" spans="1:27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</row>
    <row r="451" spans="1:27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</row>
    <row r="452" spans="1:27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</row>
    <row r="453" spans="1:27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</row>
    <row r="454" spans="1:27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</row>
    <row r="455" spans="1:27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</row>
    <row r="456" spans="1:27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</row>
    <row r="457" spans="1:27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</row>
    <row r="458" spans="1:27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</row>
    <row r="459" spans="1:27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</row>
    <row r="460" spans="1:27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</row>
    <row r="461" spans="1:27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</row>
    <row r="462" spans="1:27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</row>
    <row r="463" spans="1:27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</row>
    <row r="464" spans="1:27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</row>
    <row r="465" spans="1:27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</row>
    <row r="466" spans="1:27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</row>
    <row r="467" spans="1:27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</row>
    <row r="468" spans="1:27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</row>
    <row r="469" spans="1:27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</row>
    <row r="470" spans="1:27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</row>
    <row r="471" spans="1:27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</row>
    <row r="472" spans="1:27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</row>
    <row r="473" spans="1:27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</row>
    <row r="474" spans="1:27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</row>
    <row r="475" spans="1:27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</row>
    <row r="476" spans="1:27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</row>
    <row r="477" spans="1:27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</row>
    <row r="478" spans="1:27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</row>
    <row r="479" spans="1:27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</row>
    <row r="480" spans="1:27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</row>
    <row r="481" spans="1:27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</row>
    <row r="482" spans="1:27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</row>
    <row r="483" spans="1:27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</row>
    <row r="484" spans="1:27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</row>
    <row r="485" spans="1:27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</row>
    <row r="486" spans="1:27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</row>
    <row r="487" spans="1:27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</row>
    <row r="488" spans="1:27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</row>
    <row r="489" spans="1:27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</row>
    <row r="490" spans="1:27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</row>
    <row r="491" spans="1:27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</row>
    <row r="492" spans="1:27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</row>
    <row r="493" spans="1:27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</row>
    <row r="494" spans="1:27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</row>
    <row r="495" spans="1:27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</row>
    <row r="496" spans="1:27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</row>
    <row r="497" spans="1:27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</row>
    <row r="498" spans="1:27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</row>
    <row r="499" spans="1:27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</row>
    <row r="500" spans="1:27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</row>
    <row r="501" spans="1:27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</row>
    <row r="502" spans="1:27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</row>
    <row r="503" spans="1:27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</row>
    <row r="504" spans="1:27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</row>
    <row r="505" spans="1:27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</row>
    <row r="506" spans="1:27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</row>
    <row r="507" spans="1:27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</row>
    <row r="508" spans="1:27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</row>
    <row r="509" spans="1:27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</row>
    <row r="510" spans="1:27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</row>
    <row r="511" spans="1:27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</row>
    <row r="512" spans="1:27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</row>
    <row r="513" spans="1:27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</row>
    <row r="514" spans="1:27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</row>
    <row r="515" spans="1:27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</row>
    <row r="516" spans="1:27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</row>
    <row r="517" spans="1:27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</row>
    <row r="518" spans="1:27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</row>
    <row r="519" spans="1:27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</row>
    <row r="520" spans="1:27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</row>
    <row r="521" spans="1:27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</row>
    <row r="522" spans="1:27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</row>
    <row r="523" spans="1:27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</row>
    <row r="524" spans="1:27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</row>
    <row r="525" spans="1:27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</row>
    <row r="526" spans="1:27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</row>
    <row r="527" spans="1:27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</row>
    <row r="528" spans="1:27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</row>
    <row r="529" spans="1:27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</row>
    <row r="530" spans="1:27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</row>
    <row r="531" spans="1:27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</row>
    <row r="532" spans="1:27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</row>
    <row r="533" spans="1:27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</row>
    <row r="534" spans="1:27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</row>
    <row r="535" spans="1:27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</row>
    <row r="536" spans="1:27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</row>
    <row r="537" spans="1:27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</row>
    <row r="538" spans="1:27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</row>
    <row r="539" spans="1:27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</row>
    <row r="540" spans="1:27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</row>
    <row r="541" spans="1:27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</row>
    <row r="542" spans="1:27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</row>
    <row r="543" spans="1:27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</row>
    <row r="544" spans="1:27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</row>
    <row r="545" spans="1:27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</row>
    <row r="546" spans="1:27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</row>
    <row r="547" spans="1:27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</row>
    <row r="548" spans="1:27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</row>
    <row r="549" spans="1:27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</row>
    <row r="550" spans="1:27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</row>
    <row r="551" spans="1:27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</row>
    <row r="552" spans="1:27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</row>
    <row r="553" spans="1:27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</row>
    <row r="554" spans="1:27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</row>
    <row r="555" spans="1:27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</row>
    <row r="556" spans="1:27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</row>
    <row r="557" spans="1:27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</row>
    <row r="558" spans="1:27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</row>
    <row r="559" spans="1:27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</row>
    <row r="560" spans="1:27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</row>
    <row r="561" spans="1:27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</row>
    <row r="562" spans="1:27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</row>
    <row r="563" spans="1:27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</row>
    <row r="564" spans="1:27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</row>
    <row r="565" spans="1:27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</row>
    <row r="566" spans="1:27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</row>
    <row r="567" spans="1:27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</row>
    <row r="568" spans="1:27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</row>
    <row r="569" spans="1:27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</row>
    <row r="570" spans="1:27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</row>
    <row r="571" spans="1:27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</row>
    <row r="572" spans="1:27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</row>
    <row r="573" spans="1:27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</row>
    <row r="574" spans="1:27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</row>
    <row r="575" spans="1:27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</row>
    <row r="576" spans="1:27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</row>
    <row r="577" spans="1:27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</row>
    <row r="578" spans="1:27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</row>
    <row r="579" spans="1:27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</row>
    <row r="580" spans="1:27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</row>
    <row r="581" spans="1:27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</row>
    <row r="582" spans="1:27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</row>
    <row r="583" spans="1:27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</row>
    <row r="584" spans="1:27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</row>
    <row r="585" spans="1:27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</row>
    <row r="586" spans="1:27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</row>
    <row r="587" spans="1:27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</row>
    <row r="588" spans="1:27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</row>
    <row r="589" spans="1:27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</row>
    <row r="590" spans="1:27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</row>
    <row r="591" spans="1:27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</row>
    <row r="592" spans="1:27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</row>
    <row r="593" spans="1:27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</row>
    <row r="594" spans="1:27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</row>
    <row r="595" spans="1:27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</row>
    <row r="596" spans="1:27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</row>
    <row r="597" spans="1:27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</row>
    <row r="598" spans="1:27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</row>
    <row r="599" spans="1:27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</row>
    <row r="600" spans="1:27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</row>
    <row r="601" spans="1:27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</row>
    <row r="602" spans="1:27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</row>
    <row r="603" spans="1:27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</row>
    <row r="604" spans="1:27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</row>
    <row r="605" spans="1:27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</row>
    <row r="606" spans="1:27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</row>
    <row r="607" spans="1:27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</row>
    <row r="608" spans="1:27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</row>
    <row r="609" spans="1:27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</row>
    <row r="610" spans="1:27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</row>
    <row r="611" spans="1:27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</row>
    <row r="612" spans="1:27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</row>
    <row r="613" spans="1:27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</row>
    <row r="614" spans="1:27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</row>
    <row r="615" spans="1:27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</row>
    <row r="616" spans="1:27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</row>
    <row r="617" spans="1:27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</row>
    <row r="618" spans="1:27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</row>
    <row r="619" spans="1:27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</row>
    <row r="620" spans="1:27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</row>
    <row r="621" spans="1:27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</row>
    <row r="622" spans="1:27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</row>
    <row r="623" spans="1:27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</row>
    <row r="624" spans="1:27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</row>
    <row r="625" spans="1:27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</row>
    <row r="626" spans="1:27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</row>
    <row r="627" spans="1:27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</row>
    <row r="628" spans="1:27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</row>
    <row r="629" spans="1:27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</row>
    <row r="630" spans="1:27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</row>
    <row r="631" spans="1:27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</row>
    <row r="632" spans="1:27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</row>
    <row r="633" spans="1:27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</row>
    <row r="634" spans="1:27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</row>
    <row r="635" spans="1:27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</row>
    <row r="636" spans="1:27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</row>
    <row r="637" spans="1:27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</row>
    <row r="638" spans="1:27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</row>
    <row r="639" spans="1:27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</row>
    <row r="640" spans="1:27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</row>
    <row r="641" spans="1:27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</row>
    <row r="642" spans="1:27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</row>
    <row r="643" spans="1:27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</row>
    <row r="644" spans="1:27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</row>
    <row r="645" spans="1:27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</row>
    <row r="646" spans="1:27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</row>
    <row r="647" spans="1:27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</row>
    <row r="648" spans="1:27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</row>
    <row r="649" spans="1:27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</row>
    <row r="650" spans="1:27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</row>
    <row r="651" spans="1:27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</row>
    <row r="652" spans="1:27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</row>
    <row r="653" spans="1:27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</row>
    <row r="654" spans="1:27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</row>
    <row r="655" spans="1:27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</row>
    <row r="656" spans="1:27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</row>
    <row r="657" spans="1:27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</row>
    <row r="658" spans="1:27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</row>
    <row r="659" spans="1:27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</row>
    <row r="660" spans="1:27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</row>
    <row r="661" spans="1:27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</row>
    <row r="662" spans="1:27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</row>
    <row r="663" spans="1:27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</row>
    <row r="664" spans="1:27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</row>
    <row r="665" spans="1:27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</row>
    <row r="666" spans="1:27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</row>
    <row r="667" spans="1:27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</row>
    <row r="668" spans="1:27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</row>
    <row r="669" spans="1:27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</row>
    <row r="670" spans="1:27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</row>
    <row r="671" spans="1:27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</row>
    <row r="672" spans="1:27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</row>
    <row r="673" spans="1:27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</row>
    <row r="674" spans="1:27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</row>
    <row r="675" spans="1:27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</row>
    <row r="676" spans="1:27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</row>
    <row r="677" spans="1:27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</row>
    <row r="678" spans="1:27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</row>
    <row r="679" spans="1:27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</row>
    <row r="680" spans="1:27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</row>
    <row r="681" spans="1:27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</row>
    <row r="682" spans="1:27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</row>
    <row r="683" spans="1:27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</row>
    <row r="684" spans="1:27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</row>
    <row r="685" spans="1:27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</row>
    <row r="686" spans="1:27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</row>
    <row r="687" spans="1:27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</row>
    <row r="688" spans="1:27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</row>
    <row r="689" spans="1:27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</row>
    <row r="690" spans="1:27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</row>
    <row r="691" spans="1:27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</row>
    <row r="692" spans="1:27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</row>
    <row r="693" spans="1:27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</row>
    <row r="694" spans="1:27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</row>
    <row r="695" spans="1:27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</row>
    <row r="696" spans="1:27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</row>
    <row r="697" spans="1:27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</row>
    <row r="698" spans="1:27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</row>
    <row r="699" spans="1:27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</row>
    <row r="700" spans="1:27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</row>
    <row r="701" spans="1:27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</row>
    <row r="702" spans="1:27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</row>
    <row r="703" spans="1:27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</row>
    <row r="704" spans="1:27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</row>
    <row r="705" spans="1:27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</row>
    <row r="706" spans="1:27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</row>
    <row r="707" spans="1:27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</row>
    <row r="708" spans="1:27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</row>
    <row r="709" spans="1:27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</row>
    <row r="710" spans="1:27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</row>
    <row r="711" spans="1:27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</row>
    <row r="712" spans="1:27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</row>
    <row r="713" spans="1:27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</row>
    <row r="714" spans="1:27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</row>
    <row r="715" spans="1:27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</row>
    <row r="716" spans="1:27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</row>
    <row r="717" spans="1:27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</row>
    <row r="718" spans="1:27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</row>
    <row r="719" spans="1:27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</row>
    <row r="720" spans="1:27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</row>
    <row r="721" spans="1:27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</row>
    <row r="722" spans="1:27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</row>
    <row r="723" spans="1:27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</row>
    <row r="724" spans="1:27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</row>
    <row r="725" spans="1:27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</row>
    <row r="726" spans="1:27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</row>
    <row r="727" spans="1:27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</row>
    <row r="728" spans="1:27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</row>
    <row r="729" spans="1:27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</row>
    <row r="730" spans="1:27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</row>
    <row r="731" spans="1:27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</row>
    <row r="732" spans="1:27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</row>
    <row r="733" spans="1:27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</row>
    <row r="734" spans="1:27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</row>
    <row r="735" spans="1:27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</row>
    <row r="736" spans="1:27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</row>
    <row r="737" spans="1:27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</row>
    <row r="738" spans="1:27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</row>
    <row r="739" spans="1:27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</row>
    <row r="740" spans="1:27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</row>
    <row r="741" spans="1:27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</row>
    <row r="742" spans="1:27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</row>
    <row r="743" spans="1:27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</row>
    <row r="744" spans="1:27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</row>
    <row r="745" spans="1:27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</row>
    <row r="746" spans="1:27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</row>
    <row r="747" spans="1:27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</row>
    <row r="748" spans="1:27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</row>
    <row r="749" spans="1:27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</row>
    <row r="750" spans="1:27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</row>
    <row r="751" spans="1:27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</row>
    <row r="752" spans="1:27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</row>
    <row r="753" spans="1:27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</row>
    <row r="754" spans="1:27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</row>
    <row r="755" spans="1:27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</row>
    <row r="756" spans="1:27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</row>
    <row r="757" spans="1:27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</row>
    <row r="758" spans="1:27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</row>
    <row r="759" spans="1:27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</row>
    <row r="760" spans="1:27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</row>
    <row r="761" spans="1:27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</row>
    <row r="762" spans="1:27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</row>
    <row r="763" spans="1:27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</row>
    <row r="764" spans="1:27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</row>
    <row r="765" spans="1:27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</row>
    <row r="766" spans="1:27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</row>
    <row r="767" spans="1:27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</row>
    <row r="768" spans="1:27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</row>
    <row r="769" spans="1:27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</row>
    <row r="770" spans="1:27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</row>
    <row r="771" spans="1:27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</row>
    <row r="772" spans="1:27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</row>
    <row r="773" spans="1:27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</row>
    <row r="774" spans="1:27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</row>
    <row r="775" spans="1:27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</row>
    <row r="776" spans="1:27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</row>
    <row r="777" spans="1:27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</row>
    <row r="778" spans="1:27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</row>
    <row r="779" spans="1:27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</row>
    <row r="780" spans="1:27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</row>
    <row r="781" spans="1:27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</row>
    <row r="782" spans="1:27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</row>
    <row r="783" spans="1:27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</row>
    <row r="784" spans="1:27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</row>
    <row r="785" spans="1:27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</row>
    <row r="786" spans="1:27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</row>
    <row r="787" spans="1:27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</row>
    <row r="788" spans="1:27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</row>
    <row r="789" spans="1:27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</row>
    <row r="790" spans="1:27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</row>
    <row r="791" spans="1:27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</row>
    <row r="792" spans="1:27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</row>
    <row r="793" spans="1:27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</row>
    <row r="794" spans="1:27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</row>
    <row r="795" spans="1:27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</row>
    <row r="796" spans="1:27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</row>
    <row r="797" spans="1:27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</row>
    <row r="798" spans="1:27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</row>
    <row r="799" spans="1:27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</row>
    <row r="800" spans="1:27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</row>
    <row r="801" spans="1:27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</row>
    <row r="802" spans="1:27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</row>
    <row r="803" spans="1:27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</row>
    <row r="804" spans="1:27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</row>
    <row r="805" spans="1:27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</row>
    <row r="806" spans="1:27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</row>
    <row r="807" spans="1:27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</row>
    <row r="808" spans="1:27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</row>
    <row r="809" spans="1:27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</row>
    <row r="810" spans="1:27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</row>
    <row r="811" spans="1:27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</row>
    <row r="812" spans="1:27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</row>
    <row r="813" spans="1:27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</row>
    <row r="814" spans="1:27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</row>
    <row r="815" spans="1:27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</row>
    <row r="816" spans="1:27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</row>
    <row r="817" spans="1:27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</row>
    <row r="818" spans="1:27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</row>
    <row r="819" spans="1:27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</row>
    <row r="820" spans="1:27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</row>
    <row r="821" spans="1:27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</row>
    <row r="822" spans="1:27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</row>
    <row r="823" spans="1:27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</row>
    <row r="824" spans="1:27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</row>
    <row r="825" spans="1:27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</row>
    <row r="826" spans="1:27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</row>
    <row r="827" spans="1:27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</row>
    <row r="828" spans="1:27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</row>
    <row r="829" spans="1:27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</row>
    <row r="830" spans="1:27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</row>
    <row r="831" spans="1:27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</row>
    <row r="832" spans="1:27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</row>
    <row r="833" spans="1:27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</row>
    <row r="834" spans="1:27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</row>
    <row r="835" spans="1:27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</row>
    <row r="836" spans="1:27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</row>
    <row r="837" spans="1:27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</row>
    <row r="838" spans="1:27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</row>
    <row r="839" spans="1:27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</row>
    <row r="840" spans="1:27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</row>
    <row r="841" spans="1:27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</row>
    <row r="842" spans="1:27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</row>
    <row r="843" spans="1:27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</row>
    <row r="844" spans="1:27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</row>
    <row r="845" spans="1:27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</row>
    <row r="846" spans="1:27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</row>
    <row r="847" spans="1:27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</row>
    <row r="848" spans="1:27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</row>
    <row r="849" spans="1:27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</row>
    <row r="850" spans="1:27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</row>
    <row r="851" spans="1:27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</row>
    <row r="852" spans="1:27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</row>
    <row r="853" spans="1:27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</row>
    <row r="854" spans="1:27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</row>
    <row r="855" spans="1:27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</row>
    <row r="856" spans="1:27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</row>
    <row r="857" spans="1:27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</row>
    <row r="858" spans="1:27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</row>
    <row r="859" spans="1:27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</row>
    <row r="860" spans="1:27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</row>
    <row r="861" spans="1:27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</row>
    <row r="862" spans="1:27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</row>
    <row r="863" spans="1:27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</row>
    <row r="864" spans="1:27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</row>
    <row r="865" spans="1:27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</row>
    <row r="866" spans="1:27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</row>
    <row r="867" spans="1:27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</row>
    <row r="868" spans="1:27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</row>
    <row r="869" spans="1:27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</row>
    <row r="870" spans="1:27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</row>
    <row r="871" spans="1:27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</row>
    <row r="872" spans="1:27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</row>
    <row r="873" spans="1:27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</row>
    <row r="874" spans="1:27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</row>
    <row r="875" spans="1:27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</row>
    <row r="876" spans="1:27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</row>
    <row r="877" spans="1:27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</row>
    <row r="878" spans="1:27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</row>
    <row r="879" spans="1:27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</row>
    <row r="880" spans="1:27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</row>
    <row r="881" spans="1:27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</row>
    <row r="882" spans="1:27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</row>
    <row r="883" spans="1:27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</row>
    <row r="884" spans="1:27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</row>
    <row r="885" spans="1:27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</row>
    <row r="886" spans="1:27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</row>
    <row r="887" spans="1:27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</row>
    <row r="888" spans="1:27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</row>
    <row r="889" spans="1:27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</row>
    <row r="890" spans="1:27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</row>
    <row r="891" spans="1:27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</row>
    <row r="892" spans="1:27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</row>
    <row r="893" spans="1:27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</row>
    <row r="894" spans="1:27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</row>
    <row r="895" spans="1:27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</row>
    <row r="896" spans="1:27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</row>
    <row r="897" spans="1:27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</row>
    <row r="898" spans="1:27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</row>
    <row r="899" spans="1:27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</row>
    <row r="900" spans="1:27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</row>
    <row r="901" spans="1:27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</row>
    <row r="902" spans="1:27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</row>
    <row r="903" spans="1:27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</row>
    <row r="904" spans="1:27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</row>
    <row r="905" spans="1:27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</row>
    <row r="906" spans="1:27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</row>
    <row r="907" spans="1:27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</row>
    <row r="908" spans="1:27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</row>
    <row r="909" spans="1:27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</row>
    <row r="910" spans="1:27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</row>
    <row r="911" spans="1:27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</row>
    <row r="912" spans="1:27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</row>
    <row r="913" spans="1:27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</row>
    <row r="914" spans="1:27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</row>
    <row r="915" spans="1:27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</row>
    <row r="916" spans="1:27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</row>
    <row r="917" spans="1:27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</row>
    <row r="918" spans="1:27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</row>
    <row r="919" spans="1:27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</row>
    <row r="920" spans="1:27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</row>
    <row r="921" spans="1:27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</row>
    <row r="922" spans="1:27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</row>
    <row r="923" spans="1:27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</row>
    <row r="924" spans="1:27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</row>
    <row r="925" spans="1:27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</row>
    <row r="926" spans="1:27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</row>
    <row r="927" spans="1:27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</row>
    <row r="928" spans="1:27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</row>
    <row r="929" spans="1:27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</row>
    <row r="930" spans="1:27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</row>
    <row r="931" spans="1:27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</row>
    <row r="932" spans="1:27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</row>
    <row r="933" spans="1:27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</row>
    <row r="934" spans="1:27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</row>
    <row r="935" spans="1:27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</row>
    <row r="936" spans="1:27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</row>
    <row r="937" spans="1:27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</row>
    <row r="938" spans="1:27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</row>
    <row r="939" spans="1:27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</row>
    <row r="940" spans="1:27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</row>
    <row r="941" spans="1:27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</row>
    <row r="942" spans="1:27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</row>
    <row r="943" spans="1:27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</row>
    <row r="944" spans="1:27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</row>
    <row r="945" spans="1:27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</row>
    <row r="946" spans="1:27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</row>
    <row r="947" spans="1:27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</row>
    <row r="948" spans="1:27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</row>
    <row r="949" spans="1:27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</row>
    <row r="950" spans="1:27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</row>
    <row r="951" spans="1:27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</row>
    <row r="952" spans="1:27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</row>
    <row r="953" spans="1:27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</row>
    <row r="954" spans="1:27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</row>
    <row r="955" spans="1:27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</row>
    <row r="956" spans="1:27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</row>
    <row r="957" spans="1:27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</row>
    <row r="958" spans="1:27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</row>
    <row r="959" spans="1:27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</row>
    <row r="960" spans="1:27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</row>
    <row r="961" spans="1:27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</row>
    <row r="962" spans="1:27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</row>
    <row r="963" spans="1:27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</row>
    <row r="964" spans="1:27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</row>
    <row r="965" spans="1:27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</row>
    <row r="966" spans="1:27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</row>
    <row r="967" spans="1:27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</row>
    <row r="968" spans="1:27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</row>
    <row r="969" spans="1:27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</row>
    <row r="970" spans="1:27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</row>
    <row r="971" spans="1:27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</row>
    <row r="972" spans="1:27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</row>
    <row r="973" spans="1:27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</row>
    <row r="974" spans="1:27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</row>
    <row r="975" spans="1:27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</row>
    <row r="976" spans="1:27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</row>
    <row r="977" spans="1:27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</row>
    <row r="978" spans="1:27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</row>
    <row r="979" spans="1:27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</row>
    <row r="980" spans="1:27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</row>
    <row r="981" spans="1:27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</row>
    <row r="982" spans="1:27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</row>
    <row r="983" spans="1:27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</row>
    <row r="984" spans="1:27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</row>
    <row r="985" spans="1:27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</row>
    <row r="986" spans="1:27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</row>
    <row r="987" spans="1:27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</row>
    <row r="988" spans="1:27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</row>
    <row r="989" spans="1:27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</row>
    <row r="990" spans="1:27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</row>
    <row r="991" spans="1:27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</row>
    <row r="992" spans="1:27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</row>
    <row r="993" spans="1:27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</row>
    <row r="994" spans="1:27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</row>
    <row r="995" spans="1:27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</row>
    <row r="996" spans="1:27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</row>
    <row r="997" spans="1:27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</row>
    <row r="998" spans="1:27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</row>
    <row r="999" spans="1:27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</row>
    <row r="1000" spans="1:27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</row>
    <row r="1001" spans="1:27" x14ac:dyDescent="0.25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</row>
    <row r="1002" spans="1:27" x14ac:dyDescent="0.25">
      <c r="A1002" s="6"/>
      <c r="B1002" s="6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/>
    </row>
    <row r="1003" spans="1:27" x14ac:dyDescent="0.25">
      <c r="A1003" s="6"/>
      <c r="B1003" s="6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  <c r="AA1003" s="6"/>
    </row>
    <row r="1004" spans="1:27" x14ac:dyDescent="0.25">
      <c r="A1004" s="6"/>
      <c r="B1004" s="6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/>
    </row>
    <row r="1005" spans="1:27" x14ac:dyDescent="0.25">
      <c r="A1005" s="6"/>
      <c r="B1005" s="6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  <c r="AA1005" s="6"/>
    </row>
    <row r="1006" spans="1:27" x14ac:dyDescent="0.25">
      <c r="A1006" s="6"/>
      <c r="B1006" s="6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/>
    </row>
    <row r="1007" spans="1:27" x14ac:dyDescent="0.25">
      <c r="A1007" s="6"/>
      <c r="B1007" s="6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  <c r="AA1007" s="6"/>
    </row>
    <row r="1008" spans="1:27" x14ac:dyDescent="0.25">
      <c r="A1008" s="6"/>
      <c r="B1008" s="6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  <c r="AA1008" s="6"/>
    </row>
    <row r="1009" spans="1:27" x14ac:dyDescent="0.25">
      <c r="A1009" s="6"/>
      <c r="B1009" s="6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  <c r="AA1009" s="6"/>
    </row>
    <row r="1010" spans="1:27" x14ac:dyDescent="0.25">
      <c r="A1010" s="6"/>
      <c r="B1010" s="6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  <c r="AA1010" s="6"/>
    </row>
    <row r="1011" spans="1:27" x14ac:dyDescent="0.25">
      <c r="A1011" s="6"/>
      <c r="B1011" s="6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/>
    </row>
    <row r="1012" spans="1:27" x14ac:dyDescent="0.25">
      <c r="A1012" s="6"/>
      <c r="B1012" s="6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/>
    </row>
    <row r="1013" spans="1:27" x14ac:dyDescent="0.25">
      <c r="A1013" s="6"/>
      <c r="B1013" s="6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  <c r="AA1013" s="6"/>
    </row>
    <row r="1014" spans="1:27" x14ac:dyDescent="0.25">
      <c r="A1014" s="6"/>
      <c r="B1014" s="6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  <c r="AA1014" s="6"/>
    </row>
    <row r="1015" spans="1:27" x14ac:dyDescent="0.25">
      <c r="A1015" s="6"/>
      <c r="B1015" s="6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  <c r="AA1015" s="6"/>
    </row>
    <row r="1016" spans="1:27" x14ac:dyDescent="0.25">
      <c r="A1016" s="6"/>
      <c r="B1016" s="6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  <c r="AA1016" s="6"/>
    </row>
    <row r="1017" spans="1:27" x14ac:dyDescent="0.25">
      <c r="A1017" s="6"/>
      <c r="B1017" s="6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  <c r="AA1017" s="6"/>
    </row>
    <row r="1018" spans="1:27" x14ac:dyDescent="0.25">
      <c r="A1018" s="6"/>
      <c r="B1018" s="6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  <c r="AA1018" s="6"/>
    </row>
    <row r="1019" spans="1:27" x14ac:dyDescent="0.25">
      <c r="A1019" s="6"/>
      <c r="B1019" s="6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  <c r="AA1019" s="6"/>
    </row>
  </sheetData>
  <mergeCells count="5">
    <mergeCell ref="A1:D1"/>
    <mergeCell ref="A2:C2"/>
    <mergeCell ref="A3:D3"/>
    <mergeCell ref="A18:F18"/>
    <mergeCell ref="O42:Q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GRATIF 15.07.2X - PEQUEÑA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Usuario</cp:lastModifiedBy>
  <dcterms:created xsi:type="dcterms:W3CDTF">2013-04-24T04:52:17Z</dcterms:created>
  <dcterms:modified xsi:type="dcterms:W3CDTF">2025-07-18T18:46:09Z</dcterms:modified>
</cp:coreProperties>
</file>